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学校基本数一覧" sheetId="1" r:id="rId1"/>
  </sheets>
  <definedNames>
    <definedName name="_xlnm.Print_Area" localSheetId="0">'学校基本数一覧'!$A$1:$Q$55</definedName>
  </definedNames>
  <calcPr fullCalcOnLoad="1"/>
</workbook>
</file>

<file path=xl/sharedStrings.xml><?xml version="1.0" encoding="utf-8"?>
<sst xmlns="http://schemas.openxmlformats.org/spreadsheetml/2006/main" count="73" uniqueCount="36">
  <si>
    <t>学級数</t>
  </si>
  <si>
    <t>園児・児童・生徒数</t>
  </si>
  <si>
    <t>本務教員数</t>
  </si>
  <si>
    <t>計</t>
  </si>
  <si>
    <t>男</t>
  </si>
  <si>
    <t>女</t>
  </si>
  <si>
    <t>高等学校</t>
  </si>
  <si>
    <t>全日制</t>
  </si>
  <si>
    <t>定時制</t>
  </si>
  <si>
    <t>通信制</t>
  </si>
  <si>
    <t>区    分</t>
  </si>
  <si>
    <t>学校数</t>
  </si>
  <si>
    <t>特別支援学校</t>
  </si>
  <si>
    <t>　　　　(注１）「・・・」は、非調査項目</t>
  </si>
  <si>
    <t>　　　　(注２）区分の「京都市を除く」は、京都市立学校を除く府内市町村立学校を表す。</t>
  </si>
  <si>
    <t>　　　　（注３）高等学校の学校数で、＜　＞内は全日制と併置している学校数を表し、外数である。</t>
  </si>
  <si>
    <t>学校基本数一覧</t>
  </si>
  <si>
    <t>本　校</t>
  </si>
  <si>
    <t>分　校</t>
  </si>
  <si>
    <t>幼 稚 園</t>
  </si>
  <si>
    <t>公立</t>
  </si>
  <si>
    <t>京都市を除く</t>
  </si>
  <si>
    <t>京都市立</t>
  </si>
  <si>
    <t>国立</t>
  </si>
  <si>
    <t>私立</t>
  </si>
  <si>
    <t>小 学 校</t>
  </si>
  <si>
    <t>中 学 校</t>
  </si>
  <si>
    <t>府立</t>
  </si>
  <si>
    <t>公立</t>
  </si>
  <si>
    <t>府立</t>
  </si>
  <si>
    <t>京都市立</t>
  </si>
  <si>
    <t>国立</t>
  </si>
  <si>
    <t>私立</t>
  </si>
  <si>
    <t>合     計</t>
  </si>
  <si>
    <t>京都市を除く</t>
  </si>
  <si>
    <t>平成20年５月１日現在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</si>
</sst>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&lt;####\&gt;"/>
    <numFmt numFmtId="178" formatCode="\&lt;##\&gt;"/>
    <numFmt numFmtId="179" formatCode="#\&gt;"/>
    <numFmt numFmtId="180" formatCode="\&lt;#\&gt;"/>
    <numFmt numFmtId="181" formatCode="0;\-0;&quot;&quot;"/>
    <numFmt numFmtId="182" formatCode="[$-411]ggge&quot;年&quot;m&quot;月&quot;d&quot;日現在&quot;"/>
    <numFmt numFmtId="183" formatCode="&quot;&lt;&quot;#,##0&quot;&gt;&quot;;&quot;&lt;&quot;\-#,##0&quot;&gt;&quot;;&quot;&quot;"/>
    <numFmt numFmtId="184" formatCode="#,##0;\-#,##0;&quot;-&quot;"/>
    <numFmt numFmtId="185" formatCode="&quot;・・・&quot;"/>
    <numFmt numFmtId="186" formatCode="[$-411]ggge&quot;年5月1日現在&quot;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Arial"/>
      <family val="2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61" applyNumberFormat="1" applyFont="1" applyFill="1" applyAlignment="1">
      <alignment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0" fontId="5" fillId="0" borderId="11" xfId="61" applyNumberFormat="1" applyFont="1" applyFill="1" applyBorder="1" applyAlignment="1">
      <alignment vertical="center"/>
      <protection/>
    </xf>
    <xf numFmtId="0" fontId="5" fillId="0" borderId="12" xfId="61" applyNumberFormat="1" applyFont="1" applyFill="1" applyBorder="1" applyAlignment="1">
      <alignment vertical="center"/>
      <protection/>
    </xf>
    <xf numFmtId="184" fontId="5" fillId="0" borderId="11" xfId="61" applyNumberFormat="1" applyFont="1" applyFill="1" applyBorder="1" applyAlignment="1">
      <alignment horizontal="right" vertical="center" shrinkToFit="1"/>
      <protection/>
    </xf>
    <xf numFmtId="184" fontId="5" fillId="0" borderId="13" xfId="61" applyNumberFormat="1" applyFont="1" applyFill="1" applyBorder="1" applyAlignment="1">
      <alignment horizontal="right" vertical="center" shrinkToFit="1"/>
      <protection/>
    </xf>
    <xf numFmtId="0" fontId="5" fillId="0" borderId="14" xfId="61" applyNumberFormat="1" applyFont="1" applyFill="1" applyBorder="1" applyAlignment="1">
      <alignment vertical="center"/>
      <protection/>
    </xf>
    <xf numFmtId="184" fontId="5" fillId="0" borderId="15" xfId="61" applyNumberFormat="1" applyFont="1" applyFill="1" applyBorder="1" applyAlignment="1">
      <alignment horizontal="right" vertical="center" shrinkToFit="1"/>
      <protection/>
    </xf>
    <xf numFmtId="184" fontId="5" fillId="0" borderId="14" xfId="61" applyNumberFormat="1" applyFont="1" applyFill="1" applyBorder="1" applyAlignment="1">
      <alignment horizontal="right" vertical="center" shrinkToFit="1"/>
      <protection/>
    </xf>
    <xf numFmtId="184" fontId="5" fillId="0" borderId="16" xfId="61" applyNumberFormat="1" applyFont="1" applyFill="1" applyBorder="1" applyAlignment="1">
      <alignment horizontal="right" vertical="center" shrinkToFit="1"/>
      <protection/>
    </xf>
    <xf numFmtId="184" fontId="5" fillId="0" borderId="17" xfId="61" applyNumberFormat="1" applyFont="1" applyFill="1" applyBorder="1" applyAlignment="1">
      <alignment horizontal="right" vertical="center" shrinkToFit="1"/>
      <protection/>
    </xf>
    <xf numFmtId="184" fontId="5" fillId="0" borderId="18" xfId="61" applyNumberFormat="1" applyFont="1" applyFill="1" applyBorder="1" applyAlignment="1">
      <alignment horizontal="right" vertical="center" shrinkToFit="1"/>
      <protection/>
    </xf>
    <xf numFmtId="185" fontId="5" fillId="0" borderId="19" xfId="61" applyNumberFormat="1" applyFont="1" applyFill="1" applyBorder="1" applyAlignment="1">
      <alignment horizontal="right" vertical="center" shrinkToFit="1"/>
      <protection/>
    </xf>
    <xf numFmtId="183" fontId="5" fillId="0" borderId="11" xfId="61" applyNumberFormat="1" applyFont="1" applyFill="1" applyBorder="1" applyAlignment="1">
      <alignment horizontal="right" vertical="center" shrinkToFit="1"/>
      <protection/>
    </xf>
    <xf numFmtId="184" fontId="5" fillId="0" borderId="12" xfId="61" applyNumberFormat="1" applyFont="1" applyFill="1" applyBorder="1" applyAlignment="1">
      <alignment horizontal="right" vertical="center" shrinkToFit="1"/>
      <protection/>
    </xf>
    <xf numFmtId="183" fontId="5" fillId="0" borderId="14" xfId="61" applyNumberFormat="1" applyFont="1" applyFill="1" applyBorder="1" applyAlignment="1">
      <alignment horizontal="right" vertical="center" shrinkToFit="1"/>
      <protection/>
    </xf>
    <xf numFmtId="184" fontId="5" fillId="0" borderId="0" xfId="61" applyNumberFormat="1" applyFont="1" applyFill="1" applyBorder="1" applyAlignment="1">
      <alignment horizontal="right" vertical="center" shrinkToFit="1"/>
      <protection/>
    </xf>
    <xf numFmtId="183" fontId="5" fillId="0" borderId="20" xfId="61" applyNumberFormat="1" applyFont="1" applyFill="1" applyBorder="1" applyAlignment="1">
      <alignment horizontal="right" vertical="center" shrinkToFit="1"/>
      <protection/>
    </xf>
    <xf numFmtId="183" fontId="5" fillId="0" borderId="11" xfId="61" applyNumberFormat="1" applyFont="1" applyFill="1" applyBorder="1" applyAlignment="1" quotePrefix="1">
      <alignment horizontal="right" vertical="center" shrinkToFit="1"/>
      <protection/>
    </xf>
    <xf numFmtId="184" fontId="5" fillId="0" borderId="21" xfId="61" applyNumberFormat="1" applyFont="1" applyFill="1" applyBorder="1" applyAlignment="1">
      <alignment horizontal="right" vertical="center" shrinkToFit="1"/>
      <protection/>
    </xf>
    <xf numFmtId="184" fontId="5" fillId="0" borderId="22" xfId="61" applyNumberFormat="1" applyFont="1" applyFill="1" applyBorder="1" applyAlignment="1">
      <alignment horizontal="right" vertical="center" shrinkToFit="1"/>
      <protection/>
    </xf>
    <xf numFmtId="184" fontId="5" fillId="0" borderId="23" xfId="61" applyNumberFormat="1" applyFont="1" applyFill="1" applyBorder="1" applyAlignment="1">
      <alignment horizontal="right" vertical="center" shrinkToFit="1"/>
      <protection/>
    </xf>
    <xf numFmtId="184" fontId="5" fillId="0" borderId="24" xfId="61" applyNumberFormat="1" applyFont="1" applyFill="1" applyBorder="1" applyAlignment="1">
      <alignment horizontal="right" vertical="center" shrinkToFit="1"/>
      <protection/>
    </xf>
    <xf numFmtId="0" fontId="5" fillId="0" borderId="25" xfId="61" applyNumberFormat="1" applyFont="1" applyFill="1" applyBorder="1" applyAlignment="1">
      <alignment vertical="center"/>
      <protection/>
    </xf>
    <xf numFmtId="0" fontId="5" fillId="0" borderId="26" xfId="61" applyNumberFormat="1" applyFont="1" applyFill="1" applyBorder="1" applyAlignment="1">
      <alignment vertical="center"/>
      <protection/>
    </xf>
    <xf numFmtId="184" fontId="5" fillId="0" borderId="25" xfId="61" applyNumberFormat="1" applyFont="1" applyFill="1" applyBorder="1" applyAlignment="1">
      <alignment horizontal="right" vertical="center" shrinkToFit="1"/>
      <protection/>
    </xf>
    <xf numFmtId="185" fontId="5" fillId="0" borderId="27" xfId="61" applyNumberFormat="1" applyFont="1" applyFill="1" applyBorder="1" applyAlignment="1">
      <alignment horizontal="right" vertical="center" shrinkToFit="1"/>
      <protection/>
    </xf>
    <xf numFmtId="184" fontId="5" fillId="0" borderId="28" xfId="61" applyNumberFormat="1" applyFont="1" applyFill="1" applyBorder="1" applyAlignment="1">
      <alignment horizontal="right" vertical="center" shrinkToFit="1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0" xfId="61" applyNumberFormat="1" applyFont="1" applyFill="1" applyAlignment="1">
      <alignment horizontal="center" vertical="center"/>
      <protection/>
    </xf>
    <xf numFmtId="186" fontId="5" fillId="0" borderId="10" xfId="61" applyNumberFormat="1" applyFont="1" applyFill="1" applyBorder="1" applyAlignment="1">
      <alignment horizontal="right" vertical="center"/>
      <protection/>
    </xf>
    <xf numFmtId="3" fontId="5" fillId="0" borderId="29" xfId="61" applyNumberFormat="1" applyFont="1" applyFill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3" fontId="5" fillId="0" borderId="31" xfId="61" applyNumberFormat="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3" fontId="5" fillId="0" borderId="32" xfId="61" applyNumberFormat="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34" xfId="61" applyFont="1" applyFill="1" applyBorder="1" applyAlignment="1">
      <alignment horizontal="center" vertical="center"/>
      <protection/>
    </xf>
    <xf numFmtId="3" fontId="5" fillId="0" borderId="35" xfId="61" applyNumberFormat="1" applyFont="1" applyFill="1" applyBorder="1" applyAlignment="1">
      <alignment horizontal="center" vertical="center"/>
      <protection/>
    </xf>
    <xf numFmtId="0" fontId="5" fillId="0" borderId="36" xfId="61" applyFont="1" applyFill="1" applyBorder="1" applyAlignment="1">
      <alignment horizontal="center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0" fontId="5" fillId="0" borderId="38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40" xfId="61" applyFont="1" applyFill="1" applyBorder="1" applyAlignment="1">
      <alignment horizontal="center" vertical="center"/>
      <protection/>
    </xf>
    <xf numFmtId="0" fontId="5" fillId="0" borderId="41" xfId="61" applyFont="1" applyFill="1" applyBorder="1" applyAlignment="1">
      <alignment horizontal="center" vertical="center"/>
      <protection/>
    </xf>
    <xf numFmtId="0" fontId="5" fillId="0" borderId="42" xfId="61" applyNumberFormat="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43" xfId="61" applyFont="1" applyFill="1" applyBorder="1" applyAlignment="1">
      <alignment horizontal="center" vertical="center"/>
      <protection/>
    </xf>
    <xf numFmtId="0" fontId="5" fillId="0" borderId="44" xfId="61" applyFont="1" applyFill="1" applyBorder="1" applyAlignment="1">
      <alignment horizontal="center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29" xfId="61" applyNumberFormat="1" applyFont="1" applyFill="1" applyBorder="1" applyAlignment="1">
      <alignment horizontal="center" vertical="center"/>
      <protection/>
    </xf>
    <xf numFmtId="0" fontId="5" fillId="0" borderId="43" xfId="61" applyNumberFormat="1" applyFont="1" applyFill="1" applyBorder="1" applyAlignment="1">
      <alignment horizontal="center" vertical="center"/>
      <protection/>
    </xf>
    <xf numFmtId="0" fontId="5" fillId="0" borderId="47" xfId="61" applyNumberFormat="1" applyFont="1" applyFill="1" applyBorder="1" applyAlignment="1">
      <alignment horizontal="center" vertical="center"/>
      <protection/>
    </xf>
    <xf numFmtId="0" fontId="5" fillId="0" borderId="36" xfId="61" applyNumberFormat="1" applyFont="1" applyFill="1" applyBorder="1" applyAlignment="1">
      <alignment horizontal="center" vertical="center"/>
      <protection/>
    </xf>
    <xf numFmtId="0" fontId="5" fillId="0" borderId="48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horizontal="center" vertical="center"/>
      <protection/>
    </xf>
    <xf numFmtId="0" fontId="5" fillId="0" borderId="49" xfId="61" applyNumberFormat="1" applyFont="1" applyFill="1" applyBorder="1" applyAlignment="1">
      <alignment horizontal="center" vertical="center"/>
      <protection/>
    </xf>
    <xf numFmtId="0" fontId="5" fillId="0" borderId="45" xfId="61" applyNumberFormat="1" applyFont="1" applyFill="1" applyBorder="1" applyAlignment="1">
      <alignment horizontal="center" vertical="center"/>
      <protection/>
    </xf>
    <xf numFmtId="0" fontId="5" fillId="0" borderId="50" xfId="61" applyNumberFormat="1" applyFont="1" applyFill="1" applyBorder="1" applyAlignment="1">
      <alignment horizontal="center" vertical="center"/>
      <protection/>
    </xf>
    <xf numFmtId="0" fontId="5" fillId="0" borderId="51" xfId="61" applyNumberFormat="1" applyFont="1" applyFill="1" applyBorder="1" applyAlignment="1">
      <alignment horizontal="center" vertical="center"/>
      <protection/>
    </xf>
    <xf numFmtId="184" fontId="5" fillId="0" borderId="52" xfId="61" applyNumberFormat="1" applyFont="1" applyFill="1" applyBorder="1" applyAlignment="1">
      <alignment horizontal="right" vertical="center" shrinkToFit="1"/>
      <protection/>
    </xf>
    <xf numFmtId="184" fontId="5" fillId="0" borderId="53" xfId="61" applyNumberFormat="1" applyFont="1" applyFill="1" applyBorder="1" applyAlignment="1">
      <alignment horizontal="right" vertical="center" shrinkToFit="1"/>
      <protection/>
    </xf>
    <xf numFmtId="184" fontId="5" fillId="0" borderId="54" xfId="61" applyNumberFormat="1" applyFont="1" applyFill="1" applyBorder="1" applyAlignment="1">
      <alignment horizontal="right" vertical="center" shrinkToFit="1"/>
      <protection/>
    </xf>
    <xf numFmtId="184" fontId="5" fillId="0" borderId="55" xfId="61" applyNumberFormat="1" applyFont="1" applyFill="1" applyBorder="1" applyAlignment="1">
      <alignment horizontal="right" vertical="center" shrinkToFit="1"/>
      <protection/>
    </xf>
    <xf numFmtId="0" fontId="5" fillId="0" borderId="56" xfId="61" applyFont="1" applyFill="1" applyBorder="1" applyAlignment="1">
      <alignment horizontal="center" vertical="center"/>
      <protection/>
    </xf>
    <xf numFmtId="0" fontId="5" fillId="0" borderId="57" xfId="61" applyFont="1" applyFill="1" applyBorder="1" applyAlignment="1">
      <alignment horizontal="center" vertical="center"/>
      <protection/>
    </xf>
    <xf numFmtId="0" fontId="5" fillId="0" borderId="58" xfId="61" applyNumberFormat="1" applyFont="1" applyFill="1" applyBorder="1" applyAlignment="1">
      <alignment horizontal="center" vertical="center" textRotation="255"/>
      <protection/>
    </xf>
    <xf numFmtId="0" fontId="5" fillId="0" borderId="59" xfId="61" applyFont="1" applyFill="1" applyBorder="1" applyAlignment="1">
      <alignment horizontal="center" vertical="center" textRotation="255"/>
      <protection/>
    </xf>
    <xf numFmtId="0" fontId="5" fillId="0" borderId="23" xfId="61" applyFont="1" applyFill="1" applyBorder="1" applyAlignment="1">
      <alignment horizontal="center" vertical="center" textRotation="255"/>
      <protection/>
    </xf>
    <xf numFmtId="0" fontId="5" fillId="0" borderId="42" xfId="61" applyNumberFormat="1" applyFont="1" applyFill="1" applyBorder="1" applyAlignment="1">
      <alignment horizontal="center" vertical="center" textRotation="255"/>
      <protection/>
    </xf>
    <xf numFmtId="0" fontId="5" fillId="0" borderId="43" xfId="61" applyNumberFormat="1" applyFont="1" applyFill="1" applyBorder="1" applyAlignment="1">
      <alignment horizontal="center" vertical="center" textRotation="255"/>
      <protection/>
    </xf>
    <xf numFmtId="0" fontId="5" fillId="0" borderId="45" xfId="61" applyNumberFormat="1" applyFont="1" applyFill="1" applyBorder="1" applyAlignment="1">
      <alignment horizontal="center" vertical="center" textRotation="255"/>
      <protection/>
    </xf>
    <xf numFmtId="0" fontId="5" fillId="0" borderId="31" xfId="61" applyNumberFormat="1" applyFont="1" applyFill="1" applyBorder="1" applyAlignment="1">
      <alignment horizontal="center" vertical="center" textRotation="255"/>
      <protection/>
    </xf>
    <xf numFmtId="0" fontId="5" fillId="0" borderId="60" xfId="61" applyNumberFormat="1" applyFont="1" applyFill="1" applyBorder="1" applyAlignment="1">
      <alignment horizontal="center" vertical="center" textRotation="255"/>
      <protection/>
    </xf>
    <xf numFmtId="0" fontId="5" fillId="0" borderId="21" xfId="61" applyNumberFormat="1" applyFont="1" applyFill="1" applyBorder="1" applyAlignment="1">
      <alignment horizontal="center" vertical="center" textRotation="255"/>
      <protection/>
    </xf>
    <xf numFmtId="0" fontId="5" fillId="0" borderId="0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48" xfId="61" applyFont="1" applyFill="1" applyBorder="1" applyAlignment="1">
      <alignment horizontal="center" vertical="center"/>
      <protection/>
    </xf>
    <xf numFmtId="0" fontId="5" fillId="0" borderId="35" xfId="61" applyNumberFormat="1" applyFont="1" applyFill="1" applyBorder="1" applyAlignment="1">
      <alignment horizontal="center" vertical="center"/>
      <protection/>
    </xf>
    <xf numFmtId="184" fontId="5" fillId="0" borderId="11" xfId="61" applyNumberFormat="1" applyFont="1" applyFill="1" applyBorder="1" applyAlignment="1">
      <alignment horizontal="right" vertical="center" shrinkToFit="1"/>
      <protection/>
    </xf>
    <xf numFmtId="184" fontId="5" fillId="0" borderId="15" xfId="61" applyNumberFormat="1" applyFont="1" applyFill="1" applyBorder="1" applyAlignment="1">
      <alignment horizontal="right" vertical="center" shrinkToFit="1"/>
      <protection/>
    </xf>
    <xf numFmtId="184" fontId="5" fillId="0" borderId="20" xfId="61" applyNumberFormat="1" applyFont="1" applyFill="1" applyBorder="1" applyAlignment="1">
      <alignment horizontal="right" vertical="center" shrinkToFit="1"/>
      <protection/>
    </xf>
    <xf numFmtId="184" fontId="5" fillId="0" borderId="46" xfId="61" applyNumberFormat="1" applyFont="1" applyFill="1" applyBorder="1" applyAlignment="1">
      <alignment horizontal="right" vertical="center" shrinkToFit="1"/>
      <protection/>
    </xf>
    <xf numFmtId="184" fontId="5" fillId="0" borderId="61" xfId="61" applyNumberFormat="1" applyFont="1" applyFill="1" applyBorder="1" applyAlignment="1">
      <alignment horizontal="right" vertical="center" shrinkToFit="1"/>
      <protection/>
    </xf>
    <xf numFmtId="184" fontId="5" fillId="0" borderId="62" xfId="61" applyNumberFormat="1" applyFont="1" applyFill="1" applyBorder="1" applyAlignment="1">
      <alignment horizontal="right" vertical="center" shrinkToFit="1"/>
      <protection/>
    </xf>
    <xf numFmtId="184" fontId="5" fillId="0" borderId="17" xfId="61" applyNumberFormat="1" applyFont="1" applyFill="1" applyBorder="1" applyAlignment="1">
      <alignment horizontal="right" vertical="center" shrinkToFit="1"/>
      <protection/>
    </xf>
    <xf numFmtId="184" fontId="5" fillId="0" borderId="63" xfId="61" applyNumberFormat="1" applyFont="1" applyFill="1" applyBorder="1" applyAlignment="1">
      <alignment horizontal="right" vertical="center" shrinkToFit="1"/>
      <protection/>
    </xf>
    <xf numFmtId="184" fontId="5" fillId="0" borderId="14" xfId="61" applyNumberFormat="1" applyFont="1" applyFill="1" applyBorder="1" applyAlignment="1">
      <alignment horizontal="right" vertical="center" shrinkToFit="1"/>
      <protection/>
    </xf>
    <xf numFmtId="184" fontId="5" fillId="0" borderId="44" xfId="61" applyNumberFormat="1" applyFont="1" applyFill="1" applyBorder="1" applyAlignment="1">
      <alignment horizontal="right" vertical="center" shrinkToFit="1"/>
      <protection/>
    </xf>
    <xf numFmtId="184" fontId="5" fillId="0" borderId="25" xfId="61" applyNumberFormat="1" applyFont="1" applyFill="1" applyBorder="1" applyAlignment="1">
      <alignment horizontal="right" vertical="center" shrinkToFit="1"/>
      <protection/>
    </xf>
    <xf numFmtId="184" fontId="5" fillId="0" borderId="64" xfId="61" applyNumberFormat="1" applyFont="1" applyFill="1" applyBorder="1" applyAlignment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付表（６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showOutlineSymbols="0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12.00390625" defaultRowHeight="13.5"/>
  <cols>
    <col min="1" max="1" width="9.75390625" style="1" bestFit="1" customWidth="1"/>
    <col min="2" max="2" width="9.125" style="1" customWidth="1"/>
    <col min="3" max="3" width="1.875" style="1" customWidth="1"/>
    <col min="4" max="4" width="20.75390625" style="1" bestFit="1" customWidth="1"/>
    <col min="5" max="5" width="7.625" style="1" customWidth="1"/>
    <col min="6" max="6" width="9.00390625" style="1" bestFit="1" customWidth="1"/>
    <col min="7" max="7" width="7.625" style="1" customWidth="1"/>
    <col min="8" max="8" width="6.375" style="1" customWidth="1"/>
    <col min="9" max="9" width="7.625" style="1" customWidth="1"/>
    <col min="10" max="10" width="7.875" style="1" customWidth="1"/>
    <col min="11" max="11" width="10.375" style="1" bestFit="1" customWidth="1"/>
    <col min="12" max="17" width="12.125" style="1" customWidth="1"/>
    <col min="18" max="167" width="12.00390625" style="1" customWidth="1"/>
    <col min="168" max="16384" width="12.00390625" style="1" customWidth="1"/>
  </cols>
  <sheetData>
    <row r="1" spans="1:17" ht="28.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2" t="s">
        <v>35</v>
      </c>
      <c r="P2" s="32"/>
      <c r="Q2" s="32"/>
    </row>
    <row r="3" spans="1:18" ht="19.5" customHeight="1">
      <c r="A3" s="55" t="s">
        <v>10</v>
      </c>
      <c r="B3" s="56"/>
      <c r="C3" s="56"/>
      <c r="D3" s="57"/>
      <c r="E3" s="81" t="s">
        <v>11</v>
      </c>
      <c r="F3" s="41"/>
      <c r="G3" s="41"/>
      <c r="H3" s="41"/>
      <c r="I3" s="41"/>
      <c r="J3" s="80"/>
      <c r="K3" s="40" t="s">
        <v>0</v>
      </c>
      <c r="L3" s="40" t="s">
        <v>1</v>
      </c>
      <c r="M3" s="41"/>
      <c r="N3" s="80"/>
      <c r="O3" s="40" t="s">
        <v>2</v>
      </c>
      <c r="P3" s="41"/>
      <c r="Q3" s="42"/>
      <c r="R3" s="3"/>
    </row>
    <row r="4" spans="1:18" ht="19.5" customHeight="1">
      <c r="A4" s="54"/>
      <c r="B4" s="58"/>
      <c r="C4" s="58"/>
      <c r="D4" s="59"/>
      <c r="E4" s="38"/>
      <c r="F4" s="43"/>
      <c r="G4" s="43"/>
      <c r="H4" s="43"/>
      <c r="I4" s="43"/>
      <c r="J4" s="39"/>
      <c r="K4" s="45"/>
      <c r="L4" s="38"/>
      <c r="M4" s="43"/>
      <c r="N4" s="39"/>
      <c r="O4" s="38"/>
      <c r="P4" s="43"/>
      <c r="Q4" s="44"/>
      <c r="R4" s="3"/>
    </row>
    <row r="5" spans="1:18" ht="19.5" customHeight="1">
      <c r="A5" s="54"/>
      <c r="B5" s="58"/>
      <c r="C5" s="58"/>
      <c r="D5" s="59"/>
      <c r="E5" s="53" t="s">
        <v>17</v>
      </c>
      <c r="F5" s="34"/>
      <c r="G5" s="33" t="s">
        <v>18</v>
      </c>
      <c r="H5" s="34"/>
      <c r="I5" s="33" t="s">
        <v>3</v>
      </c>
      <c r="J5" s="34"/>
      <c r="K5" s="45"/>
      <c r="L5" s="35" t="s">
        <v>4</v>
      </c>
      <c r="M5" s="35" t="s">
        <v>5</v>
      </c>
      <c r="N5" s="35" t="s">
        <v>3</v>
      </c>
      <c r="O5" s="35" t="s">
        <v>4</v>
      </c>
      <c r="P5" s="35" t="s">
        <v>5</v>
      </c>
      <c r="Q5" s="37" t="s">
        <v>3</v>
      </c>
      <c r="R5" s="3"/>
    </row>
    <row r="6" spans="1:18" ht="19.5" customHeight="1">
      <c r="A6" s="60"/>
      <c r="B6" s="61"/>
      <c r="C6" s="61"/>
      <c r="D6" s="62"/>
      <c r="E6" s="38"/>
      <c r="F6" s="39"/>
      <c r="G6" s="38"/>
      <c r="H6" s="39"/>
      <c r="I6" s="38"/>
      <c r="J6" s="39"/>
      <c r="K6" s="46"/>
      <c r="L6" s="36"/>
      <c r="M6" s="36"/>
      <c r="N6" s="36"/>
      <c r="O6" s="36"/>
      <c r="P6" s="36"/>
      <c r="Q6" s="30"/>
      <c r="R6" s="3"/>
    </row>
    <row r="7" spans="1:18" ht="28.5" customHeight="1">
      <c r="A7" s="47" t="s">
        <v>19</v>
      </c>
      <c r="B7" s="48"/>
      <c r="C7" s="4"/>
      <c r="D7" s="5" t="s">
        <v>20</v>
      </c>
      <c r="E7" s="63">
        <f>SUM(E8:F9)</f>
        <v>67</v>
      </c>
      <c r="F7" s="64"/>
      <c r="G7" s="63">
        <f>SUM(G8:H9)</f>
        <v>0</v>
      </c>
      <c r="H7" s="64"/>
      <c r="I7" s="63">
        <f>SUM(I8:J9)</f>
        <v>67</v>
      </c>
      <c r="J7" s="64"/>
      <c r="K7" s="6">
        <f aca="true" t="shared" si="0" ref="K7:Q7">SUM(K8:K9)</f>
        <v>224</v>
      </c>
      <c r="L7" s="6">
        <f t="shared" si="0"/>
        <v>2390</v>
      </c>
      <c r="M7" s="6">
        <f t="shared" si="0"/>
        <v>2287</v>
      </c>
      <c r="N7" s="6">
        <f t="shared" si="0"/>
        <v>4677</v>
      </c>
      <c r="O7" s="6">
        <f t="shared" si="0"/>
        <v>10</v>
      </c>
      <c r="P7" s="6">
        <f t="shared" si="0"/>
        <v>354</v>
      </c>
      <c r="Q7" s="7">
        <f t="shared" si="0"/>
        <v>364</v>
      </c>
      <c r="R7" s="3"/>
    </row>
    <row r="8" spans="1:18" ht="28.5" customHeight="1">
      <c r="A8" s="49"/>
      <c r="B8" s="50"/>
      <c r="C8" s="8"/>
      <c r="D8" s="4" t="s">
        <v>21</v>
      </c>
      <c r="E8" s="82">
        <v>50</v>
      </c>
      <c r="F8" s="83"/>
      <c r="G8" s="82">
        <v>0</v>
      </c>
      <c r="H8" s="83"/>
      <c r="I8" s="82">
        <f>SUM(E8:H8)</f>
        <v>50</v>
      </c>
      <c r="J8" s="83"/>
      <c r="K8" s="6">
        <v>173</v>
      </c>
      <c r="L8" s="6">
        <v>1891</v>
      </c>
      <c r="M8" s="6">
        <v>1798</v>
      </c>
      <c r="N8" s="6">
        <v>3689</v>
      </c>
      <c r="O8" s="6">
        <v>4</v>
      </c>
      <c r="P8" s="6">
        <v>280</v>
      </c>
      <c r="Q8" s="7">
        <v>284</v>
      </c>
      <c r="R8" s="3"/>
    </row>
    <row r="9" spans="1:18" ht="28.5" customHeight="1">
      <c r="A9" s="49"/>
      <c r="B9" s="50"/>
      <c r="C9" s="8"/>
      <c r="D9" s="8" t="s">
        <v>22</v>
      </c>
      <c r="E9" s="65">
        <v>17</v>
      </c>
      <c r="F9" s="66"/>
      <c r="G9" s="65">
        <v>0</v>
      </c>
      <c r="H9" s="66"/>
      <c r="I9" s="84">
        <f>SUM(E9:H9)</f>
        <v>17</v>
      </c>
      <c r="J9" s="85"/>
      <c r="K9" s="10">
        <v>51</v>
      </c>
      <c r="L9" s="10">
        <v>499</v>
      </c>
      <c r="M9" s="10">
        <v>489</v>
      </c>
      <c r="N9" s="10">
        <v>988</v>
      </c>
      <c r="O9" s="10">
        <v>6</v>
      </c>
      <c r="P9" s="10">
        <v>74</v>
      </c>
      <c r="Q9" s="11">
        <v>80</v>
      </c>
      <c r="R9" s="3"/>
    </row>
    <row r="10" spans="1:18" ht="28.5" customHeight="1">
      <c r="A10" s="49"/>
      <c r="B10" s="50"/>
      <c r="C10" s="4"/>
      <c r="D10" s="5" t="s">
        <v>23</v>
      </c>
      <c r="E10" s="63">
        <v>1</v>
      </c>
      <c r="F10" s="64"/>
      <c r="G10" s="63">
        <v>0</v>
      </c>
      <c r="H10" s="64"/>
      <c r="I10" s="82">
        <f>SUM(E10:H10)</f>
        <v>1</v>
      </c>
      <c r="J10" s="83"/>
      <c r="K10" s="6">
        <v>5</v>
      </c>
      <c r="L10" s="6">
        <v>66</v>
      </c>
      <c r="M10" s="6">
        <v>71</v>
      </c>
      <c r="N10" s="6">
        <v>137</v>
      </c>
      <c r="O10" s="6">
        <v>1</v>
      </c>
      <c r="P10" s="6">
        <v>6</v>
      </c>
      <c r="Q10" s="7">
        <v>7</v>
      </c>
      <c r="R10" s="3"/>
    </row>
    <row r="11" spans="1:18" ht="28.5" customHeight="1">
      <c r="A11" s="49"/>
      <c r="B11" s="50"/>
      <c r="C11" s="4"/>
      <c r="D11" s="5" t="s">
        <v>24</v>
      </c>
      <c r="E11" s="63">
        <v>162</v>
      </c>
      <c r="F11" s="64"/>
      <c r="G11" s="63">
        <v>0</v>
      </c>
      <c r="H11" s="64"/>
      <c r="I11" s="82">
        <f>SUM(E11:H11)</f>
        <v>162</v>
      </c>
      <c r="J11" s="83"/>
      <c r="K11" s="6">
        <v>1157</v>
      </c>
      <c r="L11" s="6">
        <v>13434</v>
      </c>
      <c r="M11" s="6">
        <v>13528</v>
      </c>
      <c r="N11" s="6">
        <v>26962</v>
      </c>
      <c r="O11" s="6">
        <v>102</v>
      </c>
      <c r="P11" s="6">
        <v>1692</v>
      </c>
      <c r="Q11" s="7">
        <v>1794</v>
      </c>
      <c r="R11" s="3"/>
    </row>
    <row r="12" spans="1:18" ht="28.5" customHeight="1">
      <c r="A12" s="51"/>
      <c r="B12" s="52"/>
      <c r="C12" s="4"/>
      <c r="D12" s="5" t="s">
        <v>3</v>
      </c>
      <c r="E12" s="63">
        <f>SUM(E8:F11)</f>
        <v>230</v>
      </c>
      <c r="F12" s="64"/>
      <c r="G12" s="63">
        <f>SUM(G8:H11)</f>
        <v>0</v>
      </c>
      <c r="H12" s="64"/>
      <c r="I12" s="63">
        <f>SUM(I8:J11)</f>
        <v>230</v>
      </c>
      <c r="J12" s="64"/>
      <c r="K12" s="12">
        <f aca="true" t="shared" si="1" ref="K12:Q12">SUM(K8:K11)</f>
        <v>1386</v>
      </c>
      <c r="L12" s="12">
        <f t="shared" si="1"/>
        <v>15890</v>
      </c>
      <c r="M12" s="12">
        <f t="shared" si="1"/>
        <v>15886</v>
      </c>
      <c r="N12" s="12">
        <f t="shared" si="1"/>
        <v>31776</v>
      </c>
      <c r="O12" s="12">
        <f t="shared" si="1"/>
        <v>113</v>
      </c>
      <c r="P12" s="12">
        <f t="shared" si="1"/>
        <v>2052</v>
      </c>
      <c r="Q12" s="13">
        <f t="shared" si="1"/>
        <v>2165</v>
      </c>
      <c r="R12" s="3"/>
    </row>
    <row r="13" spans="1:18" ht="28.5" customHeight="1">
      <c r="A13" s="47" t="s">
        <v>25</v>
      </c>
      <c r="B13" s="48"/>
      <c r="C13" s="4"/>
      <c r="D13" s="5" t="s">
        <v>20</v>
      </c>
      <c r="E13" s="63">
        <f>SUM(E14:F15)</f>
        <v>429</v>
      </c>
      <c r="F13" s="64"/>
      <c r="G13" s="63">
        <f>SUM(G14:H15)</f>
        <v>5</v>
      </c>
      <c r="H13" s="64"/>
      <c r="I13" s="63">
        <f>SUM(I14:J15)</f>
        <v>434</v>
      </c>
      <c r="J13" s="64"/>
      <c r="K13" s="6">
        <f aca="true" t="shared" si="2" ref="K13:Q13">SUM(K14:K15)</f>
        <v>5525</v>
      </c>
      <c r="L13" s="6">
        <f t="shared" si="2"/>
        <v>70184</v>
      </c>
      <c r="M13" s="6">
        <f t="shared" si="2"/>
        <v>66779</v>
      </c>
      <c r="N13" s="6">
        <f t="shared" si="2"/>
        <v>136963</v>
      </c>
      <c r="O13" s="6">
        <f t="shared" si="2"/>
        <v>3128</v>
      </c>
      <c r="P13" s="6">
        <f t="shared" si="2"/>
        <v>5318</v>
      </c>
      <c r="Q13" s="7">
        <f t="shared" si="2"/>
        <v>8446</v>
      </c>
      <c r="R13" s="3"/>
    </row>
    <row r="14" spans="1:18" ht="28.5" customHeight="1">
      <c r="A14" s="49"/>
      <c r="B14" s="50"/>
      <c r="C14" s="8"/>
      <c r="D14" s="4" t="s">
        <v>21</v>
      </c>
      <c r="E14" s="82">
        <v>248</v>
      </c>
      <c r="F14" s="83"/>
      <c r="G14" s="82">
        <v>2</v>
      </c>
      <c r="H14" s="83"/>
      <c r="I14" s="82">
        <f>SUM(E14:H14)</f>
        <v>250</v>
      </c>
      <c r="J14" s="83"/>
      <c r="K14" s="6">
        <v>2894</v>
      </c>
      <c r="L14" s="6">
        <v>35165</v>
      </c>
      <c r="M14" s="6">
        <v>33484</v>
      </c>
      <c r="N14" s="6">
        <v>68649</v>
      </c>
      <c r="O14" s="6">
        <v>1656</v>
      </c>
      <c r="P14" s="6">
        <v>2840</v>
      </c>
      <c r="Q14" s="7">
        <v>4496</v>
      </c>
      <c r="R14" s="3"/>
    </row>
    <row r="15" spans="1:18" ht="28.5" customHeight="1">
      <c r="A15" s="49"/>
      <c r="B15" s="50"/>
      <c r="C15" s="8"/>
      <c r="D15" s="8" t="s">
        <v>22</v>
      </c>
      <c r="E15" s="65">
        <v>181</v>
      </c>
      <c r="F15" s="66"/>
      <c r="G15" s="65">
        <v>3</v>
      </c>
      <c r="H15" s="66"/>
      <c r="I15" s="84">
        <f>SUM(E15:H15)</f>
        <v>184</v>
      </c>
      <c r="J15" s="85"/>
      <c r="K15" s="10">
        <v>2631</v>
      </c>
      <c r="L15" s="10">
        <v>35019</v>
      </c>
      <c r="M15" s="10">
        <v>33295</v>
      </c>
      <c r="N15" s="10">
        <v>68314</v>
      </c>
      <c r="O15" s="10">
        <v>1472</v>
      </c>
      <c r="P15" s="10">
        <v>2478</v>
      </c>
      <c r="Q15" s="11">
        <v>3950</v>
      </c>
      <c r="R15" s="3"/>
    </row>
    <row r="16" spans="1:18" ht="28.5" customHeight="1">
      <c r="A16" s="49"/>
      <c r="B16" s="50"/>
      <c r="C16" s="4"/>
      <c r="D16" s="5" t="s">
        <v>23</v>
      </c>
      <c r="E16" s="86">
        <v>2</v>
      </c>
      <c r="F16" s="87"/>
      <c r="G16" s="86">
        <v>0</v>
      </c>
      <c r="H16" s="87"/>
      <c r="I16" s="82">
        <f>SUM(E16:H16)</f>
        <v>2</v>
      </c>
      <c r="J16" s="83"/>
      <c r="K16" s="6">
        <v>31</v>
      </c>
      <c r="L16" s="6">
        <v>500</v>
      </c>
      <c r="M16" s="6">
        <v>496</v>
      </c>
      <c r="N16" s="6">
        <v>996</v>
      </c>
      <c r="O16" s="6">
        <v>20</v>
      </c>
      <c r="P16" s="6">
        <v>27</v>
      </c>
      <c r="Q16" s="7">
        <v>47</v>
      </c>
      <c r="R16" s="3"/>
    </row>
    <row r="17" spans="1:18" ht="28.5" customHeight="1">
      <c r="A17" s="49"/>
      <c r="B17" s="50"/>
      <c r="C17" s="4"/>
      <c r="D17" s="5" t="s">
        <v>24</v>
      </c>
      <c r="E17" s="63">
        <v>9</v>
      </c>
      <c r="F17" s="64"/>
      <c r="G17" s="86">
        <v>0</v>
      </c>
      <c r="H17" s="87"/>
      <c r="I17" s="82">
        <f>SUM(E17:H17)</f>
        <v>9</v>
      </c>
      <c r="J17" s="83"/>
      <c r="K17" s="6">
        <v>118</v>
      </c>
      <c r="L17" s="6">
        <v>1721</v>
      </c>
      <c r="M17" s="6">
        <v>2273</v>
      </c>
      <c r="N17" s="6">
        <v>3994</v>
      </c>
      <c r="O17" s="6">
        <v>104</v>
      </c>
      <c r="P17" s="6">
        <v>117</v>
      </c>
      <c r="Q17" s="7">
        <v>221</v>
      </c>
      <c r="R17" s="3"/>
    </row>
    <row r="18" spans="1:18" ht="28.5" customHeight="1">
      <c r="A18" s="51"/>
      <c r="B18" s="52"/>
      <c r="C18" s="4"/>
      <c r="D18" s="5" t="s">
        <v>3</v>
      </c>
      <c r="E18" s="63">
        <f>SUM(E14:F17)</f>
        <v>440</v>
      </c>
      <c r="F18" s="64"/>
      <c r="G18" s="63">
        <f>SUM(G14:H17)</f>
        <v>5</v>
      </c>
      <c r="H18" s="64"/>
      <c r="I18" s="63">
        <f>SUM(I14:J17)</f>
        <v>445</v>
      </c>
      <c r="J18" s="64"/>
      <c r="K18" s="12">
        <f aca="true" t="shared" si="3" ref="K18:Q18">SUM(K14:K17)</f>
        <v>5674</v>
      </c>
      <c r="L18" s="12">
        <f t="shared" si="3"/>
        <v>72405</v>
      </c>
      <c r="M18" s="12">
        <f t="shared" si="3"/>
        <v>69548</v>
      </c>
      <c r="N18" s="12">
        <f t="shared" si="3"/>
        <v>141953</v>
      </c>
      <c r="O18" s="12">
        <f t="shared" si="3"/>
        <v>3252</v>
      </c>
      <c r="P18" s="12">
        <f t="shared" si="3"/>
        <v>5462</v>
      </c>
      <c r="Q18" s="13">
        <f t="shared" si="3"/>
        <v>8714</v>
      </c>
      <c r="R18" s="3"/>
    </row>
    <row r="19" spans="1:18" ht="28.5" customHeight="1">
      <c r="A19" s="47" t="s">
        <v>26</v>
      </c>
      <c r="B19" s="48"/>
      <c r="C19" s="4"/>
      <c r="D19" s="5" t="s">
        <v>20</v>
      </c>
      <c r="E19" s="88">
        <f>SUM(E20:F22)</f>
        <v>176</v>
      </c>
      <c r="F19" s="89"/>
      <c r="G19" s="88">
        <f>SUM(G20:H22)</f>
        <v>1</v>
      </c>
      <c r="H19" s="89"/>
      <c r="I19" s="88">
        <f>SUM(I20:J22)</f>
        <v>177</v>
      </c>
      <c r="J19" s="89"/>
      <c r="K19" s="6">
        <f aca="true" t="shared" si="4" ref="K19:Q19">SUM(K20:K22)</f>
        <v>2151</v>
      </c>
      <c r="L19" s="6">
        <f t="shared" si="4"/>
        <v>31678</v>
      </c>
      <c r="M19" s="6">
        <f t="shared" si="4"/>
        <v>29779</v>
      </c>
      <c r="N19" s="6">
        <f t="shared" si="4"/>
        <v>61457</v>
      </c>
      <c r="O19" s="6">
        <f t="shared" si="4"/>
        <v>2749</v>
      </c>
      <c r="P19" s="6">
        <f t="shared" si="4"/>
        <v>1833</v>
      </c>
      <c r="Q19" s="7">
        <f t="shared" si="4"/>
        <v>4582</v>
      </c>
      <c r="R19" s="3"/>
    </row>
    <row r="20" spans="1:18" ht="28.5" customHeight="1">
      <c r="A20" s="54"/>
      <c r="B20" s="50"/>
      <c r="C20" s="8"/>
      <c r="D20" s="4" t="s">
        <v>27</v>
      </c>
      <c r="E20" s="82">
        <v>2</v>
      </c>
      <c r="F20" s="83"/>
      <c r="G20" s="82">
        <v>0</v>
      </c>
      <c r="H20" s="83"/>
      <c r="I20" s="82">
        <f>SUM(E20:H20)</f>
        <v>2</v>
      </c>
      <c r="J20" s="83"/>
      <c r="K20" s="6">
        <v>9</v>
      </c>
      <c r="L20" s="6">
        <v>142</v>
      </c>
      <c r="M20" s="6">
        <v>214</v>
      </c>
      <c r="N20" s="6">
        <v>356</v>
      </c>
      <c r="O20" s="6">
        <v>36</v>
      </c>
      <c r="P20" s="6">
        <v>19</v>
      </c>
      <c r="Q20" s="7">
        <v>55</v>
      </c>
      <c r="R20" s="3"/>
    </row>
    <row r="21" spans="1:18" ht="28.5" customHeight="1">
      <c r="A21" s="49"/>
      <c r="B21" s="50"/>
      <c r="C21" s="8"/>
      <c r="D21" s="8" t="s">
        <v>21</v>
      </c>
      <c r="E21" s="90">
        <v>98</v>
      </c>
      <c r="F21" s="91"/>
      <c r="G21" s="90">
        <v>0</v>
      </c>
      <c r="H21" s="91"/>
      <c r="I21" s="90">
        <f>SUM(E21:H21)</f>
        <v>98</v>
      </c>
      <c r="J21" s="91"/>
      <c r="K21" s="10">
        <v>1055</v>
      </c>
      <c r="L21" s="10">
        <v>15708</v>
      </c>
      <c r="M21" s="10">
        <v>14999</v>
      </c>
      <c r="N21" s="10">
        <v>30707</v>
      </c>
      <c r="O21" s="10">
        <v>1399</v>
      </c>
      <c r="P21" s="10">
        <v>941</v>
      </c>
      <c r="Q21" s="11">
        <v>2340</v>
      </c>
      <c r="R21" s="3"/>
    </row>
    <row r="22" spans="1:18" ht="28.5" customHeight="1">
      <c r="A22" s="49"/>
      <c r="B22" s="50"/>
      <c r="C22" s="8"/>
      <c r="D22" s="8" t="s">
        <v>22</v>
      </c>
      <c r="E22" s="65">
        <v>76</v>
      </c>
      <c r="F22" s="66"/>
      <c r="G22" s="65">
        <v>1</v>
      </c>
      <c r="H22" s="66"/>
      <c r="I22" s="84">
        <f>SUM(E22:H22)</f>
        <v>77</v>
      </c>
      <c r="J22" s="85"/>
      <c r="K22" s="10">
        <v>1087</v>
      </c>
      <c r="L22" s="10">
        <v>15828</v>
      </c>
      <c r="M22" s="10">
        <v>14566</v>
      </c>
      <c r="N22" s="10">
        <v>30394</v>
      </c>
      <c r="O22" s="10">
        <v>1314</v>
      </c>
      <c r="P22" s="10">
        <v>873</v>
      </c>
      <c r="Q22" s="11">
        <v>2187</v>
      </c>
      <c r="R22" s="3"/>
    </row>
    <row r="23" spans="1:18" ht="28.5" customHeight="1">
      <c r="A23" s="49"/>
      <c r="B23" s="50"/>
      <c r="C23" s="4"/>
      <c r="D23" s="5" t="s">
        <v>23</v>
      </c>
      <c r="E23" s="86">
        <v>2</v>
      </c>
      <c r="F23" s="87"/>
      <c r="G23" s="86">
        <v>0</v>
      </c>
      <c r="H23" s="87"/>
      <c r="I23" s="82">
        <f>SUM(E23:H23)</f>
        <v>2</v>
      </c>
      <c r="J23" s="83"/>
      <c r="K23" s="6">
        <v>22</v>
      </c>
      <c r="L23" s="6">
        <v>394</v>
      </c>
      <c r="M23" s="6">
        <v>397</v>
      </c>
      <c r="N23" s="6">
        <v>791</v>
      </c>
      <c r="O23" s="6">
        <v>28</v>
      </c>
      <c r="P23" s="6">
        <v>22</v>
      </c>
      <c r="Q23" s="7">
        <v>50</v>
      </c>
      <c r="R23" s="3"/>
    </row>
    <row r="24" spans="1:18" ht="28.5" customHeight="1">
      <c r="A24" s="49"/>
      <c r="B24" s="50"/>
      <c r="C24" s="4"/>
      <c r="D24" s="5" t="s">
        <v>24</v>
      </c>
      <c r="E24" s="63">
        <v>25</v>
      </c>
      <c r="F24" s="64"/>
      <c r="G24" s="86">
        <v>0</v>
      </c>
      <c r="H24" s="87"/>
      <c r="I24" s="82">
        <f>SUM(E24:H24)</f>
        <v>25</v>
      </c>
      <c r="J24" s="83"/>
      <c r="K24" s="6">
        <v>260</v>
      </c>
      <c r="L24" s="6">
        <v>3614</v>
      </c>
      <c r="M24" s="6">
        <v>4997</v>
      </c>
      <c r="N24" s="6">
        <v>8611</v>
      </c>
      <c r="O24" s="6">
        <v>292</v>
      </c>
      <c r="P24" s="6">
        <v>206</v>
      </c>
      <c r="Q24" s="7">
        <v>498</v>
      </c>
      <c r="R24" s="3"/>
    </row>
    <row r="25" spans="1:18" ht="28.5" customHeight="1">
      <c r="A25" s="51"/>
      <c r="B25" s="52"/>
      <c r="C25" s="4"/>
      <c r="D25" s="5" t="s">
        <v>3</v>
      </c>
      <c r="E25" s="88">
        <f>SUM(E20:F24)</f>
        <v>203</v>
      </c>
      <c r="F25" s="89"/>
      <c r="G25" s="88">
        <f>SUM(G20:H24)</f>
        <v>1</v>
      </c>
      <c r="H25" s="89"/>
      <c r="I25" s="88">
        <f>SUM(I20:J24)</f>
        <v>204</v>
      </c>
      <c r="J25" s="89"/>
      <c r="K25" s="6">
        <f aca="true" t="shared" si="5" ref="K25:Q25">SUM(K20:K24)</f>
        <v>2433</v>
      </c>
      <c r="L25" s="6">
        <f t="shared" si="5"/>
        <v>35686</v>
      </c>
      <c r="M25" s="6">
        <f t="shared" si="5"/>
        <v>35173</v>
      </c>
      <c r="N25" s="6">
        <f t="shared" si="5"/>
        <v>70859</v>
      </c>
      <c r="O25" s="6">
        <f t="shared" si="5"/>
        <v>3069</v>
      </c>
      <c r="P25" s="6">
        <f t="shared" si="5"/>
        <v>2061</v>
      </c>
      <c r="Q25" s="7">
        <f t="shared" si="5"/>
        <v>5130</v>
      </c>
      <c r="R25" s="3"/>
    </row>
    <row r="26" spans="1:18" ht="28.5" customHeight="1">
      <c r="A26" s="72" t="s">
        <v>6</v>
      </c>
      <c r="B26" s="69" t="s">
        <v>7</v>
      </c>
      <c r="C26" s="4"/>
      <c r="D26" s="5" t="s">
        <v>28</v>
      </c>
      <c r="E26" s="63">
        <f>SUM(E27:F28)</f>
        <v>56</v>
      </c>
      <c r="F26" s="64"/>
      <c r="G26" s="63">
        <f>SUM(G27:H28)</f>
        <v>3</v>
      </c>
      <c r="H26" s="64"/>
      <c r="I26" s="63">
        <f>SUM(I27:J28)</f>
        <v>59</v>
      </c>
      <c r="J26" s="64"/>
      <c r="K26" s="6">
        <f aca="true" t="shared" si="6" ref="K26:Q26">SUM(K27:K28)</f>
        <v>1063</v>
      </c>
      <c r="L26" s="6">
        <f t="shared" si="6"/>
        <v>19962</v>
      </c>
      <c r="M26" s="6">
        <f t="shared" si="6"/>
        <v>20060</v>
      </c>
      <c r="N26" s="6">
        <f t="shared" si="6"/>
        <v>40022</v>
      </c>
      <c r="O26" s="6">
        <f t="shared" si="6"/>
        <v>2244</v>
      </c>
      <c r="P26" s="6">
        <f t="shared" si="6"/>
        <v>888</v>
      </c>
      <c r="Q26" s="7">
        <f t="shared" si="6"/>
        <v>3132</v>
      </c>
      <c r="R26" s="3"/>
    </row>
    <row r="27" spans="1:18" ht="28.5" customHeight="1">
      <c r="A27" s="73"/>
      <c r="B27" s="70"/>
      <c r="C27" s="8"/>
      <c r="D27" s="4" t="s">
        <v>29</v>
      </c>
      <c r="E27" s="82">
        <v>47</v>
      </c>
      <c r="F27" s="83"/>
      <c r="G27" s="82">
        <v>3</v>
      </c>
      <c r="H27" s="83"/>
      <c r="I27" s="82">
        <f>SUM(E27:H27)</f>
        <v>50</v>
      </c>
      <c r="J27" s="83"/>
      <c r="K27" s="6">
        <v>911</v>
      </c>
      <c r="L27" s="6">
        <v>16956</v>
      </c>
      <c r="M27" s="6">
        <v>17401</v>
      </c>
      <c r="N27" s="6">
        <v>34357</v>
      </c>
      <c r="O27" s="6">
        <v>1852</v>
      </c>
      <c r="P27" s="6">
        <v>717</v>
      </c>
      <c r="Q27" s="7">
        <v>2569</v>
      </c>
      <c r="R27" s="3"/>
    </row>
    <row r="28" spans="1:18" ht="28.5" customHeight="1">
      <c r="A28" s="73"/>
      <c r="B28" s="70"/>
      <c r="C28" s="8"/>
      <c r="D28" s="8" t="s">
        <v>30</v>
      </c>
      <c r="E28" s="65">
        <v>9</v>
      </c>
      <c r="F28" s="66"/>
      <c r="G28" s="65">
        <v>0</v>
      </c>
      <c r="H28" s="66"/>
      <c r="I28" s="84">
        <f>SUM(E28:H28)</f>
        <v>9</v>
      </c>
      <c r="J28" s="85"/>
      <c r="K28" s="10">
        <v>152</v>
      </c>
      <c r="L28" s="10">
        <v>3006</v>
      </c>
      <c r="M28" s="10">
        <v>2659</v>
      </c>
      <c r="N28" s="10">
        <v>5665</v>
      </c>
      <c r="O28" s="10">
        <v>392</v>
      </c>
      <c r="P28" s="10">
        <v>171</v>
      </c>
      <c r="Q28" s="11">
        <v>563</v>
      </c>
      <c r="R28" s="3"/>
    </row>
    <row r="29" spans="1:18" ht="28.5" customHeight="1">
      <c r="A29" s="73"/>
      <c r="B29" s="70"/>
      <c r="C29" s="4"/>
      <c r="D29" s="5" t="s">
        <v>31</v>
      </c>
      <c r="E29" s="86">
        <v>1</v>
      </c>
      <c r="F29" s="87"/>
      <c r="G29" s="86">
        <v>0</v>
      </c>
      <c r="H29" s="87"/>
      <c r="I29" s="82">
        <f>SUM(E29:H29)</f>
        <v>1</v>
      </c>
      <c r="J29" s="83"/>
      <c r="K29" s="14">
        <v>0</v>
      </c>
      <c r="L29" s="6">
        <v>291</v>
      </c>
      <c r="M29" s="6">
        <v>309</v>
      </c>
      <c r="N29" s="6">
        <v>600</v>
      </c>
      <c r="O29" s="6">
        <v>27</v>
      </c>
      <c r="P29" s="6">
        <v>9</v>
      </c>
      <c r="Q29" s="7">
        <v>36</v>
      </c>
      <c r="R29" s="3"/>
    </row>
    <row r="30" spans="1:18" ht="28.5" customHeight="1">
      <c r="A30" s="73"/>
      <c r="B30" s="70"/>
      <c r="C30" s="4"/>
      <c r="D30" s="5" t="s">
        <v>32</v>
      </c>
      <c r="E30" s="63">
        <v>39</v>
      </c>
      <c r="F30" s="64"/>
      <c r="G30" s="86">
        <v>0</v>
      </c>
      <c r="H30" s="87"/>
      <c r="I30" s="82">
        <f>SUM(E30:H30)</f>
        <v>39</v>
      </c>
      <c r="J30" s="83"/>
      <c r="K30" s="14">
        <v>0</v>
      </c>
      <c r="L30" s="6">
        <v>13631</v>
      </c>
      <c r="M30" s="6">
        <v>14303</v>
      </c>
      <c r="N30" s="6">
        <v>27934</v>
      </c>
      <c r="O30" s="6">
        <v>1278</v>
      </c>
      <c r="P30" s="6">
        <v>496</v>
      </c>
      <c r="Q30" s="7">
        <v>1774</v>
      </c>
      <c r="R30" s="3"/>
    </row>
    <row r="31" spans="1:18" ht="28.5" customHeight="1">
      <c r="A31" s="73"/>
      <c r="B31" s="71"/>
      <c r="C31" s="4"/>
      <c r="D31" s="5" t="s">
        <v>3</v>
      </c>
      <c r="E31" s="63">
        <f>SUM(E27:F30)</f>
        <v>96</v>
      </c>
      <c r="F31" s="64"/>
      <c r="G31" s="63">
        <f>SUM(G27:H30)</f>
        <v>3</v>
      </c>
      <c r="H31" s="64"/>
      <c r="I31" s="63">
        <f>SUM(I27:J30)</f>
        <v>99</v>
      </c>
      <c r="J31" s="64"/>
      <c r="K31" s="14">
        <f aca="true" t="shared" si="7" ref="K31:Q31">SUM(K27:K30)</f>
        <v>1063</v>
      </c>
      <c r="L31" s="12">
        <f t="shared" si="7"/>
        <v>33884</v>
      </c>
      <c r="M31" s="12">
        <f t="shared" si="7"/>
        <v>34672</v>
      </c>
      <c r="N31" s="12">
        <f t="shared" si="7"/>
        <v>68556</v>
      </c>
      <c r="O31" s="12">
        <f t="shared" si="7"/>
        <v>3549</v>
      </c>
      <c r="P31" s="12">
        <f t="shared" si="7"/>
        <v>1393</v>
      </c>
      <c r="Q31" s="13">
        <f t="shared" si="7"/>
        <v>4942</v>
      </c>
      <c r="R31" s="3"/>
    </row>
    <row r="32" spans="1:18" ht="28.5" customHeight="1">
      <c r="A32" s="73"/>
      <c r="B32" s="69" t="s">
        <v>8</v>
      </c>
      <c r="C32" s="4"/>
      <c r="D32" s="5" t="s">
        <v>28</v>
      </c>
      <c r="E32" s="15">
        <f>IF(SUM(E33:E34)=0,"",SUM(E33:E34))</f>
        <v>7</v>
      </c>
      <c r="F32" s="16">
        <f>SUM(F33:F34)</f>
        <v>0</v>
      </c>
      <c r="G32" s="15">
        <f>IF(SUM(G33:G34)=0,"",SUM(G33:G34))</f>
        <v>1</v>
      </c>
      <c r="H32" s="16">
        <f>SUM(H33:H34)</f>
        <v>5</v>
      </c>
      <c r="I32" s="15">
        <f>IF(SUM(I33:I34)=0,"",SUM(I33:I34))</f>
        <v>8</v>
      </c>
      <c r="J32" s="16">
        <f aca="true" t="shared" si="8" ref="J32:Q32">SUM(J33:J34)</f>
        <v>5</v>
      </c>
      <c r="K32" s="6">
        <f t="shared" si="8"/>
        <v>97</v>
      </c>
      <c r="L32" s="6">
        <f t="shared" si="8"/>
        <v>1144</v>
      </c>
      <c r="M32" s="6">
        <f t="shared" si="8"/>
        <v>633</v>
      </c>
      <c r="N32" s="6">
        <f t="shared" si="8"/>
        <v>1777</v>
      </c>
      <c r="O32" s="6">
        <f t="shared" si="8"/>
        <v>205</v>
      </c>
      <c r="P32" s="6">
        <f t="shared" si="8"/>
        <v>64</v>
      </c>
      <c r="Q32" s="7">
        <f t="shared" si="8"/>
        <v>269</v>
      </c>
      <c r="R32" s="3"/>
    </row>
    <row r="33" spans="1:18" ht="28.5" customHeight="1">
      <c r="A33" s="73"/>
      <c r="B33" s="70"/>
      <c r="C33" s="8"/>
      <c r="D33" s="4" t="s">
        <v>29</v>
      </c>
      <c r="E33" s="15">
        <v>4</v>
      </c>
      <c r="F33" s="9">
        <v>0</v>
      </c>
      <c r="G33" s="15">
        <v>1</v>
      </c>
      <c r="H33" s="16">
        <v>5</v>
      </c>
      <c r="I33" s="15">
        <f aca="true" t="shared" si="9" ref="I33:I39">IF(SUM(E33,G33)=0,"",SUM(E33,G33))</f>
        <v>5</v>
      </c>
      <c r="J33" s="9">
        <f aca="true" t="shared" si="10" ref="J33:J39">SUM(F33,H33)</f>
        <v>5</v>
      </c>
      <c r="K33" s="6">
        <v>68</v>
      </c>
      <c r="L33" s="6">
        <v>784</v>
      </c>
      <c r="M33" s="6">
        <v>537</v>
      </c>
      <c r="N33" s="6">
        <v>1321</v>
      </c>
      <c r="O33" s="6">
        <v>126</v>
      </c>
      <c r="P33" s="6">
        <v>46</v>
      </c>
      <c r="Q33" s="7">
        <v>172</v>
      </c>
      <c r="R33" s="3"/>
    </row>
    <row r="34" spans="1:18" ht="28.5" customHeight="1">
      <c r="A34" s="73"/>
      <c r="B34" s="70"/>
      <c r="C34" s="8"/>
      <c r="D34" s="8" t="s">
        <v>30</v>
      </c>
      <c r="E34" s="17">
        <v>3</v>
      </c>
      <c r="F34" s="18">
        <v>0</v>
      </c>
      <c r="G34" s="17">
        <v>0</v>
      </c>
      <c r="H34" s="18">
        <v>0</v>
      </c>
      <c r="I34" s="19">
        <f t="shared" si="9"/>
        <v>3</v>
      </c>
      <c r="J34" s="18">
        <f t="shared" si="10"/>
        <v>0</v>
      </c>
      <c r="K34" s="10">
        <v>29</v>
      </c>
      <c r="L34" s="10">
        <v>360</v>
      </c>
      <c r="M34" s="10">
        <v>96</v>
      </c>
      <c r="N34" s="10">
        <v>456</v>
      </c>
      <c r="O34" s="10">
        <v>79</v>
      </c>
      <c r="P34" s="10">
        <v>18</v>
      </c>
      <c r="Q34" s="11">
        <v>97</v>
      </c>
      <c r="R34" s="3"/>
    </row>
    <row r="35" spans="1:18" ht="28.5" customHeight="1">
      <c r="A35" s="73"/>
      <c r="B35" s="70"/>
      <c r="C35" s="4"/>
      <c r="D35" s="5" t="s">
        <v>32</v>
      </c>
      <c r="E35" s="15"/>
      <c r="F35" s="16">
        <v>2</v>
      </c>
      <c r="G35" s="15"/>
      <c r="H35" s="16">
        <v>0</v>
      </c>
      <c r="I35" s="15">
        <f t="shared" si="9"/>
      </c>
      <c r="J35" s="16">
        <f t="shared" si="10"/>
        <v>2</v>
      </c>
      <c r="K35" s="14">
        <v>0</v>
      </c>
      <c r="L35" s="6">
        <v>171</v>
      </c>
      <c r="M35" s="6">
        <v>285</v>
      </c>
      <c r="N35" s="6">
        <v>456</v>
      </c>
      <c r="O35" s="6">
        <v>24</v>
      </c>
      <c r="P35" s="6">
        <v>10</v>
      </c>
      <c r="Q35" s="7">
        <v>34</v>
      </c>
      <c r="R35" s="3"/>
    </row>
    <row r="36" spans="1:18" ht="28.5" customHeight="1">
      <c r="A36" s="73"/>
      <c r="B36" s="70"/>
      <c r="C36" s="4"/>
      <c r="D36" s="5" t="s">
        <v>3</v>
      </c>
      <c r="E36" s="15">
        <f>IF(SUM(E33:E35)=0,"",SUM(E33:E35))</f>
        <v>7</v>
      </c>
      <c r="F36" s="16">
        <f>SUM(F33:F35)</f>
        <v>2</v>
      </c>
      <c r="G36" s="15">
        <f>IF(SUM(G33:G35)=0,"",SUM(G33:G35))</f>
        <v>1</v>
      </c>
      <c r="H36" s="16">
        <f>SUM(H33:H35)</f>
        <v>5</v>
      </c>
      <c r="I36" s="15">
        <f t="shared" si="9"/>
        <v>8</v>
      </c>
      <c r="J36" s="16">
        <f t="shared" si="10"/>
        <v>7</v>
      </c>
      <c r="K36" s="14">
        <f aca="true" t="shared" si="11" ref="K36:Q36">SUM(K33:K35)</f>
        <v>97</v>
      </c>
      <c r="L36" s="6">
        <f t="shared" si="11"/>
        <v>1315</v>
      </c>
      <c r="M36" s="6">
        <f t="shared" si="11"/>
        <v>918</v>
      </c>
      <c r="N36" s="6">
        <f t="shared" si="11"/>
        <v>2233</v>
      </c>
      <c r="O36" s="6">
        <f t="shared" si="11"/>
        <v>229</v>
      </c>
      <c r="P36" s="6">
        <f t="shared" si="11"/>
        <v>74</v>
      </c>
      <c r="Q36" s="7">
        <f t="shared" si="11"/>
        <v>303</v>
      </c>
      <c r="R36" s="3"/>
    </row>
    <row r="37" spans="1:18" ht="28.5" customHeight="1">
      <c r="A37" s="73"/>
      <c r="B37" s="75" t="s">
        <v>9</v>
      </c>
      <c r="C37" s="5"/>
      <c r="D37" s="5" t="s">
        <v>29</v>
      </c>
      <c r="E37" s="15">
        <v>2</v>
      </c>
      <c r="F37" s="16">
        <v>0</v>
      </c>
      <c r="G37" s="15">
        <v>0</v>
      </c>
      <c r="H37" s="16">
        <v>0</v>
      </c>
      <c r="I37" s="15">
        <f t="shared" si="9"/>
        <v>2</v>
      </c>
      <c r="J37" s="16">
        <f t="shared" si="10"/>
        <v>0</v>
      </c>
      <c r="K37" s="14">
        <v>2</v>
      </c>
      <c r="L37" s="6">
        <v>580</v>
      </c>
      <c r="M37" s="6">
        <v>666</v>
      </c>
      <c r="N37" s="6">
        <v>1246</v>
      </c>
      <c r="O37" s="6">
        <v>22</v>
      </c>
      <c r="P37" s="6">
        <v>12</v>
      </c>
      <c r="Q37" s="7">
        <v>34</v>
      </c>
      <c r="R37" s="3"/>
    </row>
    <row r="38" spans="1:18" ht="28.5" customHeight="1">
      <c r="A38" s="73"/>
      <c r="B38" s="76"/>
      <c r="C38" s="5"/>
      <c r="D38" s="5" t="s">
        <v>32</v>
      </c>
      <c r="E38" s="20">
        <v>3</v>
      </c>
      <c r="F38" s="16">
        <v>0</v>
      </c>
      <c r="G38" s="20">
        <v>0</v>
      </c>
      <c r="H38" s="16">
        <v>0</v>
      </c>
      <c r="I38" s="15">
        <f t="shared" si="9"/>
        <v>3</v>
      </c>
      <c r="J38" s="16">
        <f t="shared" si="10"/>
        <v>0</v>
      </c>
      <c r="K38" s="14">
        <v>3</v>
      </c>
      <c r="L38" s="6">
        <v>133</v>
      </c>
      <c r="M38" s="6">
        <v>163</v>
      </c>
      <c r="N38" s="6">
        <v>296</v>
      </c>
      <c r="O38" s="6">
        <v>16</v>
      </c>
      <c r="P38" s="6">
        <v>4</v>
      </c>
      <c r="Q38" s="7">
        <v>20</v>
      </c>
      <c r="R38" s="3"/>
    </row>
    <row r="39" spans="1:18" ht="28.5" customHeight="1">
      <c r="A39" s="74"/>
      <c r="B39" s="77"/>
      <c r="C39" s="5"/>
      <c r="D39" s="5" t="s">
        <v>3</v>
      </c>
      <c r="E39" s="20">
        <f>IF(SUM(E37:E38)=0,"",SUM(E37:E38))</f>
        <v>5</v>
      </c>
      <c r="F39" s="16">
        <f>SUM(F37:F38)</f>
        <v>0</v>
      </c>
      <c r="G39" s="20">
        <f>IF(SUM(G37:G38)=0,"",SUM(G37:G38))</f>
      </c>
      <c r="H39" s="16">
        <f>SUM(H37:H38)</f>
        <v>0</v>
      </c>
      <c r="I39" s="15">
        <f t="shared" si="9"/>
        <v>5</v>
      </c>
      <c r="J39" s="16">
        <f t="shared" si="10"/>
        <v>0</v>
      </c>
      <c r="K39" s="14">
        <f aca="true" t="shared" si="12" ref="K39:Q39">SUM(K37:K38)</f>
        <v>5</v>
      </c>
      <c r="L39" s="6">
        <f t="shared" si="12"/>
        <v>713</v>
      </c>
      <c r="M39" s="6">
        <f t="shared" si="12"/>
        <v>829</v>
      </c>
      <c r="N39" s="6">
        <f t="shared" si="12"/>
        <v>1542</v>
      </c>
      <c r="O39" s="6">
        <f t="shared" si="12"/>
        <v>38</v>
      </c>
      <c r="P39" s="6">
        <f t="shared" si="12"/>
        <v>16</v>
      </c>
      <c r="Q39" s="7">
        <f t="shared" si="12"/>
        <v>54</v>
      </c>
      <c r="R39" s="3"/>
    </row>
    <row r="40" spans="1:18" ht="28.5" customHeight="1">
      <c r="A40" s="47" t="s">
        <v>12</v>
      </c>
      <c r="B40" s="48"/>
      <c r="C40" s="4"/>
      <c r="D40" s="5" t="s">
        <v>28</v>
      </c>
      <c r="E40" s="63">
        <f>SUM(E41:F42)</f>
        <v>17</v>
      </c>
      <c r="F40" s="64"/>
      <c r="G40" s="63">
        <f>SUM(G41:H42)</f>
        <v>5</v>
      </c>
      <c r="H40" s="64"/>
      <c r="I40" s="63">
        <f>SUM(I41:J42)</f>
        <v>22</v>
      </c>
      <c r="J40" s="64"/>
      <c r="K40" s="6">
        <f aca="true" t="shared" si="13" ref="K40:Q40">SUM(K41:K42)</f>
        <v>655</v>
      </c>
      <c r="L40" s="6">
        <f t="shared" si="13"/>
        <v>1370</v>
      </c>
      <c r="M40" s="6">
        <f t="shared" si="13"/>
        <v>780</v>
      </c>
      <c r="N40" s="6">
        <f t="shared" si="13"/>
        <v>2150</v>
      </c>
      <c r="O40" s="6">
        <f t="shared" si="13"/>
        <v>676</v>
      </c>
      <c r="P40" s="6">
        <f t="shared" si="13"/>
        <v>900</v>
      </c>
      <c r="Q40" s="7">
        <f t="shared" si="13"/>
        <v>1576</v>
      </c>
      <c r="R40" s="3"/>
    </row>
    <row r="41" spans="1:18" ht="28.5" customHeight="1">
      <c r="A41" s="49"/>
      <c r="B41" s="50"/>
      <c r="C41" s="8"/>
      <c r="D41" s="4" t="s">
        <v>29</v>
      </c>
      <c r="E41" s="82">
        <v>10</v>
      </c>
      <c r="F41" s="83"/>
      <c r="G41" s="82">
        <v>5</v>
      </c>
      <c r="H41" s="83"/>
      <c r="I41" s="82">
        <f aca="true" t="shared" si="14" ref="I41:I51">SUM(E41:H41)</f>
        <v>15</v>
      </c>
      <c r="J41" s="83"/>
      <c r="K41" s="6">
        <v>416</v>
      </c>
      <c r="L41" s="6">
        <v>800</v>
      </c>
      <c r="M41" s="6">
        <v>463</v>
      </c>
      <c r="N41" s="6">
        <v>1263</v>
      </c>
      <c r="O41" s="6">
        <v>414</v>
      </c>
      <c r="P41" s="6">
        <v>597</v>
      </c>
      <c r="Q41" s="7">
        <v>1011</v>
      </c>
      <c r="R41" s="3"/>
    </row>
    <row r="42" spans="1:18" ht="28.5" customHeight="1">
      <c r="A42" s="49"/>
      <c r="B42" s="50"/>
      <c r="C42" s="8"/>
      <c r="D42" s="8" t="s">
        <v>30</v>
      </c>
      <c r="E42" s="65">
        <v>7</v>
      </c>
      <c r="F42" s="66"/>
      <c r="G42" s="65">
        <v>0</v>
      </c>
      <c r="H42" s="66"/>
      <c r="I42" s="84">
        <f t="shared" si="14"/>
        <v>7</v>
      </c>
      <c r="J42" s="85"/>
      <c r="K42" s="10">
        <v>239</v>
      </c>
      <c r="L42" s="10">
        <v>570</v>
      </c>
      <c r="M42" s="10">
        <v>317</v>
      </c>
      <c r="N42" s="10">
        <v>887</v>
      </c>
      <c r="O42" s="10">
        <v>262</v>
      </c>
      <c r="P42" s="10">
        <v>303</v>
      </c>
      <c r="Q42" s="11">
        <v>565</v>
      </c>
      <c r="R42" s="3"/>
    </row>
    <row r="43" spans="1:18" ht="28.5" customHeight="1">
      <c r="A43" s="49"/>
      <c r="B43" s="50"/>
      <c r="C43" s="4"/>
      <c r="D43" s="5" t="s">
        <v>31</v>
      </c>
      <c r="E43" s="86">
        <v>1</v>
      </c>
      <c r="F43" s="87"/>
      <c r="G43" s="86">
        <v>0</v>
      </c>
      <c r="H43" s="87"/>
      <c r="I43" s="82">
        <f t="shared" si="14"/>
        <v>1</v>
      </c>
      <c r="J43" s="83"/>
      <c r="K43" s="6">
        <v>9</v>
      </c>
      <c r="L43" s="6">
        <v>42</v>
      </c>
      <c r="M43" s="6">
        <v>23</v>
      </c>
      <c r="N43" s="6">
        <v>65</v>
      </c>
      <c r="O43" s="6">
        <v>14</v>
      </c>
      <c r="P43" s="6">
        <v>16</v>
      </c>
      <c r="Q43" s="7">
        <v>30</v>
      </c>
      <c r="R43" s="3"/>
    </row>
    <row r="44" spans="1:18" ht="28.5" customHeight="1">
      <c r="A44" s="51"/>
      <c r="B44" s="52"/>
      <c r="C44" s="4"/>
      <c r="D44" s="5" t="s">
        <v>3</v>
      </c>
      <c r="E44" s="63">
        <f>SUM(E41:F43)</f>
        <v>18</v>
      </c>
      <c r="F44" s="64"/>
      <c r="G44" s="63">
        <f>SUM(G41:H43)</f>
        <v>5</v>
      </c>
      <c r="H44" s="64"/>
      <c r="I44" s="82">
        <f t="shared" si="14"/>
        <v>23</v>
      </c>
      <c r="J44" s="83"/>
      <c r="K44" s="6">
        <f aca="true" t="shared" si="15" ref="K44:Q44">SUM(K41:K43)</f>
        <v>664</v>
      </c>
      <c r="L44" s="6">
        <f t="shared" si="15"/>
        <v>1412</v>
      </c>
      <c r="M44" s="6">
        <f t="shared" si="15"/>
        <v>803</v>
      </c>
      <c r="N44" s="6">
        <f t="shared" si="15"/>
        <v>2215</v>
      </c>
      <c r="O44" s="6">
        <f t="shared" si="15"/>
        <v>690</v>
      </c>
      <c r="P44" s="6">
        <f t="shared" si="15"/>
        <v>916</v>
      </c>
      <c r="Q44" s="7">
        <f t="shared" si="15"/>
        <v>1606</v>
      </c>
      <c r="R44" s="3"/>
    </row>
    <row r="45" spans="1:18" ht="28.5" customHeight="1">
      <c r="A45" s="47" t="s">
        <v>33</v>
      </c>
      <c r="B45" s="48"/>
      <c r="C45" s="4"/>
      <c r="D45" s="5" t="s">
        <v>28</v>
      </c>
      <c r="E45" s="88">
        <f>SUM(E46:F48)</f>
        <v>745</v>
      </c>
      <c r="F45" s="89"/>
      <c r="G45" s="88">
        <f>SUM(G46:H48)</f>
        <v>19</v>
      </c>
      <c r="H45" s="89"/>
      <c r="I45" s="88">
        <f t="shared" si="14"/>
        <v>764</v>
      </c>
      <c r="J45" s="89"/>
      <c r="K45" s="6">
        <f aca="true" t="shared" si="16" ref="K45:Q45">SUM(K46:K48)</f>
        <v>9715</v>
      </c>
      <c r="L45" s="6">
        <f t="shared" si="16"/>
        <v>127308</v>
      </c>
      <c r="M45" s="6">
        <f t="shared" si="16"/>
        <v>120984</v>
      </c>
      <c r="N45" s="6">
        <f t="shared" si="16"/>
        <v>248292</v>
      </c>
      <c r="O45" s="6">
        <f t="shared" si="16"/>
        <v>9034</v>
      </c>
      <c r="P45" s="6">
        <f t="shared" si="16"/>
        <v>9369</v>
      </c>
      <c r="Q45" s="7">
        <f t="shared" si="16"/>
        <v>18403</v>
      </c>
      <c r="R45" s="3"/>
    </row>
    <row r="46" spans="1:18" ht="28.5" customHeight="1">
      <c r="A46" s="49"/>
      <c r="B46" s="50"/>
      <c r="C46" s="8"/>
      <c r="D46" s="4" t="s">
        <v>29</v>
      </c>
      <c r="E46" s="82">
        <f>SUM(E41,F37,E27,F33,E20)</f>
        <v>59</v>
      </c>
      <c r="F46" s="83"/>
      <c r="G46" s="82">
        <f>SUM(G41,H37,G27,G37,H33,G20)</f>
        <v>13</v>
      </c>
      <c r="H46" s="83"/>
      <c r="I46" s="82">
        <f t="shared" si="14"/>
        <v>72</v>
      </c>
      <c r="J46" s="83"/>
      <c r="K46" s="6">
        <f>SUM(K41,K33,K27,K20)</f>
        <v>1404</v>
      </c>
      <c r="L46" s="6">
        <f aca="true" t="shared" si="17" ref="L46:Q46">SUM(L41,L37,L33,L27,L20)</f>
        <v>19262</v>
      </c>
      <c r="M46" s="6">
        <f t="shared" si="17"/>
        <v>19281</v>
      </c>
      <c r="N46" s="6">
        <f t="shared" si="17"/>
        <v>38543</v>
      </c>
      <c r="O46" s="6">
        <f t="shared" si="17"/>
        <v>2450</v>
      </c>
      <c r="P46" s="6">
        <f t="shared" si="17"/>
        <v>1391</v>
      </c>
      <c r="Q46" s="7">
        <f t="shared" si="17"/>
        <v>3841</v>
      </c>
      <c r="R46" s="3"/>
    </row>
    <row r="47" spans="1:18" ht="28.5" customHeight="1">
      <c r="A47" s="49"/>
      <c r="B47" s="50"/>
      <c r="C47" s="8"/>
      <c r="D47" s="8" t="s">
        <v>34</v>
      </c>
      <c r="E47" s="90">
        <f>SUM(E21,E14,E8)</f>
        <v>396</v>
      </c>
      <c r="F47" s="91"/>
      <c r="G47" s="90">
        <f>SUM(G21,G14,G8)</f>
        <v>2</v>
      </c>
      <c r="H47" s="91"/>
      <c r="I47" s="90">
        <f t="shared" si="14"/>
        <v>398</v>
      </c>
      <c r="J47" s="91"/>
      <c r="K47" s="10">
        <f aca="true" t="shared" si="18" ref="K47:Q47">SUM(K21,K14,K8)</f>
        <v>4122</v>
      </c>
      <c r="L47" s="10">
        <f t="shared" si="18"/>
        <v>52764</v>
      </c>
      <c r="M47" s="10">
        <f t="shared" si="18"/>
        <v>50281</v>
      </c>
      <c r="N47" s="10">
        <f t="shared" si="18"/>
        <v>103045</v>
      </c>
      <c r="O47" s="10">
        <f t="shared" si="18"/>
        <v>3059</v>
      </c>
      <c r="P47" s="10">
        <f t="shared" si="18"/>
        <v>4061</v>
      </c>
      <c r="Q47" s="11">
        <f t="shared" si="18"/>
        <v>7120</v>
      </c>
      <c r="R47" s="3"/>
    </row>
    <row r="48" spans="1:18" ht="28.5" customHeight="1">
      <c r="A48" s="49"/>
      <c r="B48" s="50"/>
      <c r="C48" s="8"/>
      <c r="D48" s="8" t="s">
        <v>30</v>
      </c>
      <c r="E48" s="65">
        <f>SUM(E42,F34,E28,E22,E15,E9)</f>
        <v>290</v>
      </c>
      <c r="F48" s="66"/>
      <c r="G48" s="65">
        <f>SUM(G42,H34,G28,G22,G15,G9)</f>
        <v>4</v>
      </c>
      <c r="H48" s="66"/>
      <c r="I48" s="84">
        <f t="shared" si="14"/>
        <v>294</v>
      </c>
      <c r="J48" s="85"/>
      <c r="K48" s="21">
        <f aca="true" t="shared" si="19" ref="K48:Q48">SUM(K42,K34,K28,K22,K15,K9)</f>
        <v>4189</v>
      </c>
      <c r="L48" s="21">
        <f t="shared" si="19"/>
        <v>55282</v>
      </c>
      <c r="M48" s="21">
        <f t="shared" si="19"/>
        <v>51422</v>
      </c>
      <c r="N48" s="21">
        <f t="shared" si="19"/>
        <v>106704</v>
      </c>
      <c r="O48" s="21">
        <f t="shared" si="19"/>
        <v>3525</v>
      </c>
      <c r="P48" s="21">
        <f t="shared" si="19"/>
        <v>3917</v>
      </c>
      <c r="Q48" s="22">
        <f t="shared" si="19"/>
        <v>7442</v>
      </c>
      <c r="R48" s="3"/>
    </row>
    <row r="49" spans="1:18" ht="28.5" customHeight="1">
      <c r="A49" s="49"/>
      <c r="B49" s="50"/>
      <c r="C49" s="4"/>
      <c r="D49" s="5" t="s">
        <v>31</v>
      </c>
      <c r="E49" s="63">
        <f>SUM(E10,E16,E23,E29,E43)</f>
        <v>7</v>
      </c>
      <c r="F49" s="64"/>
      <c r="G49" s="63">
        <f>SUM(G10,G16,G23,G29,G43)</f>
        <v>0</v>
      </c>
      <c r="H49" s="64"/>
      <c r="I49" s="82">
        <f t="shared" si="14"/>
        <v>7</v>
      </c>
      <c r="J49" s="83"/>
      <c r="K49" s="14">
        <f aca="true" t="shared" si="20" ref="K49:Q49">SUM(K10,K16,K23,K29,K43)</f>
        <v>67</v>
      </c>
      <c r="L49" s="23">
        <f t="shared" si="20"/>
        <v>1293</v>
      </c>
      <c r="M49" s="23">
        <f t="shared" si="20"/>
        <v>1296</v>
      </c>
      <c r="N49" s="23">
        <f t="shared" si="20"/>
        <v>2589</v>
      </c>
      <c r="O49" s="23">
        <f t="shared" si="20"/>
        <v>90</v>
      </c>
      <c r="P49" s="23">
        <f t="shared" si="20"/>
        <v>80</v>
      </c>
      <c r="Q49" s="24">
        <f t="shared" si="20"/>
        <v>170</v>
      </c>
      <c r="R49" s="3"/>
    </row>
    <row r="50" spans="1:18" ht="28.5" customHeight="1">
      <c r="A50" s="49"/>
      <c r="B50" s="50"/>
      <c r="C50" s="4"/>
      <c r="D50" s="5" t="s">
        <v>32</v>
      </c>
      <c r="E50" s="88">
        <f>SUM(E11,E17,E24,E30,F35,F38)</f>
        <v>237</v>
      </c>
      <c r="F50" s="89"/>
      <c r="G50" s="88">
        <f>SUM(G11,G17,G24,G30,H35,G38,H38)</f>
        <v>0</v>
      </c>
      <c r="H50" s="89"/>
      <c r="I50" s="82">
        <f t="shared" si="14"/>
        <v>237</v>
      </c>
      <c r="J50" s="83"/>
      <c r="K50" s="14">
        <f aca="true" t="shared" si="21" ref="K50:Q50">SUM(K11,K17,K24,K30,K35,K38)</f>
        <v>1538</v>
      </c>
      <c r="L50" s="6">
        <f t="shared" si="21"/>
        <v>32704</v>
      </c>
      <c r="M50" s="6">
        <f t="shared" si="21"/>
        <v>35549</v>
      </c>
      <c r="N50" s="6">
        <f t="shared" si="21"/>
        <v>68253</v>
      </c>
      <c r="O50" s="6">
        <f t="shared" si="21"/>
        <v>1816</v>
      </c>
      <c r="P50" s="6">
        <f t="shared" si="21"/>
        <v>2525</v>
      </c>
      <c r="Q50" s="7">
        <f t="shared" si="21"/>
        <v>4341</v>
      </c>
      <c r="R50" s="3"/>
    </row>
    <row r="51" spans="1:18" ht="28.5" customHeight="1" thickBot="1">
      <c r="A51" s="67"/>
      <c r="B51" s="68"/>
      <c r="C51" s="25"/>
      <c r="D51" s="26" t="s">
        <v>3</v>
      </c>
      <c r="E51" s="92">
        <f>SUM(E46:F50)</f>
        <v>989</v>
      </c>
      <c r="F51" s="93"/>
      <c r="G51" s="92">
        <f>SUM(G46:H50)</f>
        <v>19</v>
      </c>
      <c r="H51" s="93"/>
      <c r="I51" s="92">
        <f t="shared" si="14"/>
        <v>1008</v>
      </c>
      <c r="J51" s="93"/>
      <c r="K51" s="28">
        <f aca="true" t="shared" si="22" ref="K51:Q51">SUM(K46:K50)</f>
        <v>11320</v>
      </c>
      <c r="L51" s="27">
        <f t="shared" si="22"/>
        <v>161305</v>
      </c>
      <c r="M51" s="27">
        <f t="shared" si="22"/>
        <v>157829</v>
      </c>
      <c r="N51" s="27">
        <f t="shared" si="22"/>
        <v>319134</v>
      </c>
      <c r="O51" s="27">
        <f t="shared" si="22"/>
        <v>10940</v>
      </c>
      <c r="P51" s="27">
        <f t="shared" si="22"/>
        <v>11974</v>
      </c>
      <c r="Q51" s="29">
        <f t="shared" si="22"/>
        <v>22914</v>
      </c>
      <c r="R51" s="3"/>
    </row>
    <row r="52" spans="1:17" ht="17.2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1:18" ht="18.75">
      <c r="A53" s="78" t="s">
        <v>13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1:18" ht="18.75">
      <c r="A54" s="78" t="s">
        <v>14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8.75">
      <c r="A55" s="78" t="s">
        <v>15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</sheetData>
  <sheetProtection/>
  <mergeCells count="140">
    <mergeCell ref="E51:F51"/>
    <mergeCell ref="G51:H51"/>
    <mergeCell ref="I51:J51"/>
    <mergeCell ref="I22:J22"/>
    <mergeCell ref="E49:F49"/>
    <mergeCell ref="G49:H49"/>
    <mergeCell ref="I49:J49"/>
    <mergeCell ref="E50:F50"/>
    <mergeCell ref="G50:H50"/>
    <mergeCell ref="I50:J50"/>
    <mergeCell ref="E48:F48"/>
    <mergeCell ref="G48:H48"/>
    <mergeCell ref="I48:J48"/>
    <mergeCell ref="I20:J20"/>
    <mergeCell ref="E21:F21"/>
    <mergeCell ref="G21:H21"/>
    <mergeCell ref="I21:J21"/>
    <mergeCell ref="E46:F46"/>
    <mergeCell ref="G46:H46"/>
    <mergeCell ref="I46:J46"/>
    <mergeCell ref="E47:F47"/>
    <mergeCell ref="G47:H47"/>
    <mergeCell ref="I47:J47"/>
    <mergeCell ref="E44:F44"/>
    <mergeCell ref="G44:H44"/>
    <mergeCell ref="I44:J44"/>
    <mergeCell ref="E45:F45"/>
    <mergeCell ref="G45:H45"/>
    <mergeCell ref="I45:J45"/>
    <mergeCell ref="E42:F42"/>
    <mergeCell ref="G42:H42"/>
    <mergeCell ref="I42:J42"/>
    <mergeCell ref="E43:F43"/>
    <mergeCell ref="G43:H43"/>
    <mergeCell ref="I43:J43"/>
    <mergeCell ref="E40:F40"/>
    <mergeCell ref="G40:H40"/>
    <mergeCell ref="I40:J40"/>
    <mergeCell ref="E41:F41"/>
    <mergeCell ref="G41:H41"/>
    <mergeCell ref="I41:J41"/>
    <mergeCell ref="E30:F30"/>
    <mergeCell ref="G30:H30"/>
    <mergeCell ref="I30:J30"/>
    <mergeCell ref="E31:F31"/>
    <mergeCell ref="G31:H31"/>
    <mergeCell ref="I31:J31"/>
    <mergeCell ref="E28:F28"/>
    <mergeCell ref="G28:H28"/>
    <mergeCell ref="I28:J28"/>
    <mergeCell ref="E29:F29"/>
    <mergeCell ref="G29:H29"/>
    <mergeCell ref="I29:J29"/>
    <mergeCell ref="G26:H26"/>
    <mergeCell ref="I26:J26"/>
    <mergeCell ref="E27:F27"/>
    <mergeCell ref="G27:H27"/>
    <mergeCell ref="I27:J27"/>
    <mergeCell ref="E26:F26"/>
    <mergeCell ref="G22:H22"/>
    <mergeCell ref="E25:F25"/>
    <mergeCell ref="G25:H25"/>
    <mergeCell ref="I25:J25"/>
    <mergeCell ref="G19:H19"/>
    <mergeCell ref="I19:J19"/>
    <mergeCell ref="E20:F20"/>
    <mergeCell ref="G20:H20"/>
    <mergeCell ref="G18:H18"/>
    <mergeCell ref="I18:J18"/>
    <mergeCell ref="E24:F24"/>
    <mergeCell ref="G24:H24"/>
    <mergeCell ref="I24:J24"/>
    <mergeCell ref="E18:F18"/>
    <mergeCell ref="E23:F23"/>
    <mergeCell ref="G23:H23"/>
    <mergeCell ref="I23:J23"/>
    <mergeCell ref="E19:F19"/>
    <mergeCell ref="I14:J14"/>
    <mergeCell ref="E15:F15"/>
    <mergeCell ref="E17:F17"/>
    <mergeCell ref="G17:H17"/>
    <mergeCell ref="I17:J17"/>
    <mergeCell ref="G15:H15"/>
    <mergeCell ref="I15:J15"/>
    <mergeCell ref="G12:H12"/>
    <mergeCell ref="I12:J12"/>
    <mergeCell ref="E16:F16"/>
    <mergeCell ref="G16:H16"/>
    <mergeCell ref="I16:J16"/>
    <mergeCell ref="E13:F13"/>
    <mergeCell ref="G13:H13"/>
    <mergeCell ref="I13:J13"/>
    <mergeCell ref="E14:F14"/>
    <mergeCell ref="G14:H14"/>
    <mergeCell ref="G10:H10"/>
    <mergeCell ref="I10:J10"/>
    <mergeCell ref="E11:F11"/>
    <mergeCell ref="G11:H11"/>
    <mergeCell ref="I11:J11"/>
    <mergeCell ref="I8:J8"/>
    <mergeCell ref="E9:F9"/>
    <mergeCell ref="G9:H9"/>
    <mergeCell ref="I9:J9"/>
    <mergeCell ref="E8:F8"/>
    <mergeCell ref="G8:H8"/>
    <mergeCell ref="L3:N4"/>
    <mergeCell ref="E3:J4"/>
    <mergeCell ref="I7:J7"/>
    <mergeCell ref="M5:M6"/>
    <mergeCell ref="N5:N6"/>
    <mergeCell ref="G7:H7"/>
    <mergeCell ref="E7:F7"/>
    <mergeCell ref="A55:R55"/>
    <mergeCell ref="A54:R54"/>
    <mergeCell ref="A53:R53"/>
    <mergeCell ref="A52:Q52"/>
    <mergeCell ref="A45:B51"/>
    <mergeCell ref="B26:B31"/>
    <mergeCell ref="B32:B36"/>
    <mergeCell ref="A26:A39"/>
    <mergeCell ref="B37:B39"/>
    <mergeCell ref="A40:B44"/>
    <mergeCell ref="A7:B12"/>
    <mergeCell ref="A13:B18"/>
    <mergeCell ref="E5:F6"/>
    <mergeCell ref="A19:B25"/>
    <mergeCell ref="A3:D6"/>
    <mergeCell ref="E10:F10"/>
    <mergeCell ref="E12:F12"/>
    <mergeCell ref="E22:F22"/>
    <mergeCell ref="O5:O6"/>
    <mergeCell ref="P5:P6"/>
    <mergeCell ref="Q5:Q6"/>
    <mergeCell ref="A1:Q1"/>
    <mergeCell ref="O2:Q2"/>
    <mergeCell ref="G5:H6"/>
    <mergeCell ref="I5:J6"/>
    <mergeCell ref="O3:Q4"/>
    <mergeCell ref="L5:L6"/>
    <mergeCell ref="K3:K6"/>
  </mergeCells>
  <printOptions horizontalCentered="1" verticalCentered="1"/>
  <pageMargins left="0" right="0" top="0.2755905511811024" bottom="0.31496062992125984" header="0" footer="0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2009-01-09T04:24:13Z</cp:lastPrinted>
  <dcterms:created xsi:type="dcterms:W3CDTF">2008-08-14T00:04:52Z</dcterms:created>
  <dcterms:modified xsi:type="dcterms:W3CDTF">2009-01-09T04:25:59Z</dcterms:modified>
  <cp:category/>
  <cp:version/>
  <cp:contentType/>
  <cp:contentStatus/>
</cp:coreProperties>
</file>