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第6表" sheetId="1" r:id="rId1"/>
  </sheets>
  <definedNames>
    <definedName name="_xlnm.Print_Area" localSheetId="0">'第6表'!$A$1:$W$69</definedName>
  </definedNames>
  <calcPr fullCalcOnLoad="1"/>
</workbook>
</file>

<file path=xl/sharedStrings.xml><?xml version="1.0" encoding="utf-8"?>
<sst xmlns="http://schemas.openxmlformats.org/spreadsheetml/2006/main" count="79" uniqueCount="43">
  <si>
    <t>京都国公私</t>
  </si>
  <si>
    <t>比率（％）</t>
  </si>
  <si>
    <t>第６表　中学校卒業者の産業別就職状況の推移</t>
  </si>
  <si>
    <t>農林・漁業</t>
  </si>
  <si>
    <t>建設業</t>
  </si>
  <si>
    <t>製造業</t>
  </si>
  <si>
    <t>サービス業</t>
  </si>
  <si>
    <t>左記以外のもの</t>
  </si>
  <si>
    <t>（他に分類されないもの）</t>
  </si>
  <si>
    <t>男</t>
  </si>
  <si>
    <t>女</t>
  </si>
  <si>
    <t>府内</t>
  </si>
  <si>
    <t>府外</t>
  </si>
  <si>
    <t>全国国公私</t>
  </si>
  <si>
    <t>各年５月１日現在</t>
  </si>
  <si>
    <t>京　都公立</t>
  </si>
  <si>
    <t>第１次</t>
  </si>
  <si>
    <t>県内</t>
  </si>
  <si>
    <t>県外</t>
  </si>
  <si>
    <t>公　務</t>
  </si>
  <si>
    <t>小 計</t>
  </si>
  <si>
    <t>鉱 業</t>
  </si>
  <si>
    <t>合 計</t>
  </si>
  <si>
    <t>区 分</t>
  </si>
  <si>
    <t>非調査事項。</t>
  </si>
  <si>
    <r>
      <t xml:space="preserve">電気ガス熱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供給水道業</t>
    </r>
  </si>
  <si>
    <r>
      <t xml:space="preserve">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次</t>
    </r>
  </si>
  <si>
    <r>
      <t xml:space="preserve">第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３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次</t>
    </r>
  </si>
  <si>
    <t>情報通信業</t>
  </si>
  <si>
    <t>運輸業</t>
  </si>
  <si>
    <t>卸売小売業</t>
  </si>
  <si>
    <t>金融保険業</t>
  </si>
  <si>
    <t>飲食店・宿泊業</t>
  </si>
  <si>
    <t>医療・福祉</t>
  </si>
  <si>
    <t>教育・学習支援業</t>
  </si>
  <si>
    <t>複合サービス事業</t>
  </si>
  <si>
    <t>金融・保険業
・不動産業</t>
  </si>
  <si>
    <t>卸売・小売業</t>
  </si>
  <si>
    <t>電気・ガス・
熱供給・水道業</t>
  </si>
  <si>
    <t>注１　就職進学者・入学者を含む。</t>
  </si>
  <si>
    <t>第６表（つづき）　中学校卒業者の産業別就職状況の推移</t>
  </si>
  <si>
    <t>注　「男・女」及び「府（県）内・府（県）外」の比率は、１9年度の「合計」に対する割合。</t>
  </si>
  <si>
    <t>注２　産業区分は「日本標準産業分類」(平成14年３月改定)による。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</si>
</sst>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0;0;"/>
    <numFmt numFmtId="179" formatCode="#,##0;0;"/>
    <numFmt numFmtId="180" formatCode="0.0;0;"/>
    <numFmt numFmtId="181" formatCode="_ * #,##0.0_ ;_ * \-#,##0.0_ ;_ * &quot;-&quot;?_ ;_ @_ "/>
    <numFmt numFmtId="182" formatCode="_ * #,##0.0_ ;_ * \-#,##0.0_ ;_ * &quot;-&quot;_ ;_ @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81" fontId="0" fillId="0" borderId="14" xfId="48" applyNumberFormat="1" applyFont="1" applyBorder="1" applyAlignment="1" applyProtection="1">
      <alignment vertical="center"/>
      <protection/>
    </xf>
    <xf numFmtId="181" fontId="0" fillId="0" borderId="15" xfId="48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1" borderId="0" xfId="0" applyFont="1" applyFill="1" applyAlignment="1" applyProtection="1">
      <alignment/>
      <protection/>
    </xf>
    <xf numFmtId="0" fontId="0" fillId="11" borderId="0" xfId="0" applyFont="1" applyFill="1" applyAlignment="1" applyProtection="1">
      <alignment/>
      <protection locked="0"/>
    </xf>
    <xf numFmtId="41" fontId="0" fillId="0" borderId="16" xfId="48" applyNumberFormat="1" applyFont="1" applyBorder="1" applyAlignment="1" applyProtection="1">
      <alignment vertical="center"/>
      <protection/>
    </xf>
    <xf numFmtId="182" fontId="0" fillId="0" borderId="17" xfId="48" applyNumberFormat="1" applyFont="1" applyFill="1" applyBorder="1" applyAlignment="1" applyProtection="1">
      <alignment vertical="center"/>
      <protection/>
    </xf>
    <xf numFmtId="182" fontId="0" fillId="0" borderId="18" xfId="48" applyNumberFormat="1" applyFont="1" applyFill="1" applyBorder="1" applyAlignment="1" applyProtection="1">
      <alignment vertical="center"/>
      <protection/>
    </xf>
    <xf numFmtId="182" fontId="0" fillId="0" borderId="19" xfId="48" applyNumberFormat="1" applyFont="1" applyFill="1" applyBorder="1" applyAlignment="1" applyProtection="1">
      <alignment vertical="center"/>
      <protection/>
    </xf>
    <xf numFmtId="182" fontId="0" fillId="0" borderId="20" xfId="48" applyNumberFormat="1" applyFont="1" applyFill="1" applyBorder="1" applyAlignment="1" applyProtection="1">
      <alignment vertical="center"/>
      <protection/>
    </xf>
    <xf numFmtId="181" fontId="0" fillId="0" borderId="21" xfId="48" applyNumberFormat="1" applyFont="1" applyBorder="1" applyAlignment="1" applyProtection="1">
      <alignment vertical="center"/>
      <protection/>
    </xf>
    <xf numFmtId="181" fontId="0" fillId="0" borderId="17" xfId="48" applyNumberFormat="1" applyFont="1" applyBorder="1" applyAlignment="1" applyProtection="1">
      <alignment vertical="center"/>
      <protection/>
    </xf>
    <xf numFmtId="181" fontId="0" fillId="0" borderId="18" xfId="48" applyNumberFormat="1" applyFont="1" applyBorder="1" applyAlignment="1" applyProtection="1">
      <alignment vertical="center"/>
      <protection/>
    </xf>
    <xf numFmtId="181" fontId="0" fillId="0" borderId="20" xfId="48" applyNumberFormat="1" applyFont="1" applyBorder="1" applyAlignment="1" applyProtection="1">
      <alignment vertical="center"/>
      <protection/>
    </xf>
    <xf numFmtId="181" fontId="0" fillId="0" borderId="22" xfId="48" applyNumberFormat="1" applyFont="1" applyBorder="1" applyAlignment="1" applyProtection="1">
      <alignment vertical="center"/>
      <protection/>
    </xf>
    <xf numFmtId="181" fontId="0" fillId="0" borderId="23" xfId="48" applyNumberFormat="1" applyFont="1" applyBorder="1" applyAlignment="1" applyProtection="1">
      <alignment vertical="center"/>
      <protection/>
    </xf>
    <xf numFmtId="181" fontId="0" fillId="0" borderId="24" xfId="48" applyNumberFormat="1" applyFont="1" applyBorder="1" applyAlignment="1" applyProtection="1">
      <alignment vertical="center"/>
      <protection/>
    </xf>
    <xf numFmtId="181" fontId="0" fillId="1" borderId="25" xfId="48" applyNumberFormat="1" applyFont="1" applyFill="1" applyBorder="1" applyAlignment="1" applyProtection="1">
      <alignment vertical="center"/>
      <protection/>
    </xf>
    <xf numFmtId="181" fontId="0" fillId="1" borderId="26" xfId="48" applyNumberFormat="1" applyFont="1" applyFill="1" applyBorder="1" applyAlignment="1" applyProtection="1">
      <alignment vertical="center"/>
      <protection/>
    </xf>
    <xf numFmtId="181" fontId="0" fillId="0" borderId="27" xfId="48" applyNumberFormat="1" applyFont="1" applyBorder="1" applyAlignment="1" applyProtection="1">
      <alignment vertical="center"/>
      <protection/>
    </xf>
    <xf numFmtId="181" fontId="0" fillId="1" borderId="28" xfId="48" applyNumberFormat="1" applyFont="1" applyFill="1" applyBorder="1" applyAlignment="1" applyProtection="1">
      <alignment vertical="center"/>
      <protection/>
    </xf>
    <xf numFmtId="181" fontId="0" fillId="1" borderId="27" xfId="48" applyNumberFormat="1" applyFont="1" applyFill="1" applyBorder="1" applyAlignment="1" applyProtection="1">
      <alignment vertical="center"/>
      <protection/>
    </xf>
    <xf numFmtId="181" fontId="0" fillId="1" borderId="16" xfId="48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1" fontId="0" fillId="0" borderId="29" xfId="48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top"/>
      <protection/>
    </xf>
    <xf numFmtId="181" fontId="0" fillId="0" borderId="31" xfId="48" applyNumberFormat="1" applyFont="1" applyBorder="1" applyAlignment="1" applyProtection="1">
      <alignment vertical="center"/>
      <protection/>
    </xf>
    <xf numFmtId="181" fontId="0" fillId="0" borderId="32" xfId="48" applyNumberFormat="1" applyFont="1" applyBorder="1" applyAlignment="1" applyProtection="1">
      <alignment vertical="center"/>
      <protection/>
    </xf>
    <xf numFmtId="181" fontId="0" fillId="0" borderId="33" xfId="48" applyNumberFormat="1" applyFont="1" applyBorder="1" applyAlignment="1" applyProtection="1">
      <alignment vertical="center"/>
      <protection/>
    </xf>
    <xf numFmtId="181" fontId="0" fillId="0" borderId="34" xfId="48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top"/>
      <protection/>
    </xf>
    <xf numFmtId="181" fontId="0" fillId="0" borderId="35" xfId="48" applyNumberFormat="1" applyFont="1" applyBorder="1" applyAlignment="1" applyProtection="1">
      <alignment vertical="center"/>
      <protection/>
    </xf>
    <xf numFmtId="181" fontId="0" fillId="0" borderId="36" xfId="48" applyNumberFormat="1" applyFont="1" applyBorder="1" applyAlignment="1" applyProtection="1">
      <alignment vertical="center"/>
      <protection/>
    </xf>
    <xf numFmtId="181" fontId="0" fillId="0" borderId="37" xfId="48" applyNumberFormat="1" applyFont="1" applyBorder="1" applyAlignment="1" applyProtection="1">
      <alignment vertical="center"/>
      <protection/>
    </xf>
    <xf numFmtId="181" fontId="0" fillId="0" borderId="38" xfId="48" applyNumberFormat="1" applyFont="1" applyBorder="1" applyAlignment="1" applyProtection="1">
      <alignment vertical="center"/>
      <protection/>
    </xf>
    <xf numFmtId="181" fontId="0" fillId="1" borderId="39" xfId="48" applyNumberFormat="1" applyFont="1" applyFill="1" applyBorder="1" applyAlignment="1" applyProtection="1">
      <alignment vertical="center"/>
      <protection/>
    </xf>
    <xf numFmtId="181" fontId="0" fillId="1" borderId="40" xfId="48" applyNumberFormat="1" applyFont="1" applyFill="1" applyBorder="1" applyAlignment="1" applyProtection="1">
      <alignment vertical="center"/>
      <protection/>
    </xf>
    <xf numFmtId="181" fontId="0" fillId="1" borderId="41" xfId="48" applyNumberFormat="1" applyFont="1" applyFill="1" applyBorder="1" applyAlignment="1" applyProtection="1">
      <alignment vertical="center"/>
      <protection/>
    </xf>
    <xf numFmtId="181" fontId="0" fillId="0" borderId="42" xfId="48" applyNumberFormat="1" applyFont="1" applyBorder="1" applyAlignment="1" applyProtection="1">
      <alignment vertical="center"/>
      <protection/>
    </xf>
    <xf numFmtId="181" fontId="0" fillId="1" borderId="42" xfId="48" applyNumberFormat="1" applyFont="1" applyFill="1" applyBorder="1" applyAlignment="1" applyProtection="1">
      <alignment vertical="center"/>
      <protection/>
    </xf>
    <xf numFmtId="181" fontId="0" fillId="1" borderId="43" xfId="48" applyNumberFormat="1" applyFont="1" applyFill="1" applyBorder="1" applyAlignment="1" applyProtection="1">
      <alignment vertical="center"/>
      <protection/>
    </xf>
    <xf numFmtId="181" fontId="0" fillId="0" borderId="44" xfId="48" applyNumberFormat="1" applyFont="1" applyBorder="1" applyAlignment="1" applyProtection="1">
      <alignment vertical="center"/>
      <protection/>
    </xf>
    <xf numFmtId="181" fontId="0" fillId="1" borderId="45" xfId="48" applyNumberFormat="1" applyFont="1" applyFill="1" applyBorder="1" applyAlignment="1" applyProtection="1">
      <alignment vertical="center"/>
      <protection/>
    </xf>
    <xf numFmtId="181" fontId="0" fillId="0" borderId="46" xfId="48" applyNumberFormat="1" applyFont="1" applyBorder="1" applyAlignment="1" applyProtection="1">
      <alignment vertical="center"/>
      <protection/>
    </xf>
    <xf numFmtId="181" fontId="0" fillId="1" borderId="47" xfId="48" applyNumberFormat="1" applyFont="1" applyFill="1" applyBorder="1" applyAlignment="1" applyProtection="1">
      <alignment vertical="center"/>
      <protection/>
    </xf>
    <xf numFmtId="181" fontId="0" fillId="0" borderId="48" xfId="48" applyNumberFormat="1" applyFont="1" applyBorder="1" applyAlignment="1" applyProtection="1">
      <alignment vertical="center"/>
      <protection/>
    </xf>
    <xf numFmtId="181" fontId="0" fillId="1" borderId="49" xfId="48" applyNumberFormat="1" applyFont="1" applyFill="1" applyBorder="1" applyAlignment="1" applyProtection="1">
      <alignment vertical="center"/>
      <protection/>
    </xf>
    <xf numFmtId="181" fontId="0" fillId="0" borderId="50" xfId="48" applyNumberFormat="1" applyFont="1" applyBorder="1" applyAlignment="1" applyProtection="1">
      <alignment vertical="center"/>
      <protection/>
    </xf>
    <xf numFmtId="181" fontId="0" fillId="1" borderId="50" xfId="48" applyNumberFormat="1" applyFont="1" applyFill="1" applyBorder="1" applyAlignment="1" applyProtection="1">
      <alignment vertical="center"/>
      <protection/>
    </xf>
    <xf numFmtId="181" fontId="0" fillId="1" borderId="29" xfId="48" applyNumberFormat="1" applyFont="1" applyFill="1" applyBorder="1" applyAlignment="1" applyProtection="1">
      <alignment vertical="center"/>
      <protection/>
    </xf>
    <xf numFmtId="181" fontId="0" fillId="0" borderId="10" xfId="48" applyNumberFormat="1" applyFont="1" applyBorder="1" applyAlignment="1" applyProtection="1">
      <alignment vertical="center"/>
      <protection/>
    </xf>
    <xf numFmtId="181" fontId="0" fillId="0" borderId="11" xfId="48" applyNumberFormat="1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181" fontId="0" fillId="0" borderId="53" xfId="48" applyNumberFormat="1" applyFont="1" applyBorder="1" applyAlignment="1" applyProtection="1">
      <alignment vertical="center"/>
      <protection/>
    </xf>
    <xf numFmtId="41" fontId="0" fillId="0" borderId="54" xfId="48" applyNumberFormat="1" applyFont="1" applyFill="1" applyBorder="1" applyAlignment="1" applyProtection="1">
      <alignment vertical="center"/>
      <protection/>
    </xf>
    <xf numFmtId="41" fontId="0" fillId="0" borderId="55" xfId="48" applyNumberFormat="1" applyFont="1" applyFill="1" applyBorder="1" applyAlignment="1" applyProtection="1">
      <alignment vertical="center"/>
      <protection locked="0"/>
    </xf>
    <xf numFmtId="41" fontId="0" fillId="0" borderId="56" xfId="48" applyNumberFormat="1" applyFont="1" applyFill="1" applyBorder="1" applyAlignment="1" applyProtection="1">
      <alignment vertical="center"/>
      <protection/>
    </xf>
    <xf numFmtId="41" fontId="0" fillId="1" borderId="57" xfId="48" applyNumberFormat="1" applyFont="1" applyFill="1" applyBorder="1" applyAlignment="1" applyProtection="1">
      <alignment vertical="center"/>
      <protection locked="0"/>
    </xf>
    <xf numFmtId="41" fontId="0" fillId="1" borderId="58" xfId="48" applyNumberFormat="1" applyFont="1" applyFill="1" applyBorder="1" applyAlignment="1" applyProtection="1">
      <alignment vertical="center"/>
      <protection locked="0"/>
    </xf>
    <xf numFmtId="41" fontId="0" fillId="0" borderId="44" xfId="48" applyNumberFormat="1" applyFont="1" applyFill="1" applyBorder="1" applyAlignment="1" applyProtection="1">
      <alignment vertical="center"/>
      <protection/>
    </xf>
    <xf numFmtId="41" fontId="0" fillId="0" borderId="59" xfId="48" applyNumberFormat="1" applyFont="1" applyFill="1" applyBorder="1" applyAlignment="1" applyProtection="1">
      <alignment vertical="center"/>
      <protection locked="0"/>
    </xf>
    <xf numFmtId="41" fontId="0" fillId="0" borderId="60" xfId="48" applyNumberFormat="1" applyFont="1" applyFill="1" applyBorder="1" applyAlignment="1" applyProtection="1">
      <alignment vertical="center"/>
      <protection locked="0"/>
    </xf>
    <xf numFmtId="41" fontId="0" fillId="0" borderId="61" xfId="48" applyNumberFormat="1" applyFont="1" applyFill="1" applyBorder="1" applyAlignment="1" applyProtection="1">
      <alignment vertical="center"/>
      <protection/>
    </xf>
    <xf numFmtId="41" fontId="0" fillId="1" borderId="16" xfId="48" applyNumberFormat="1" applyFont="1" applyFill="1" applyBorder="1" applyAlignment="1" applyProtection="1">
      <alignment vertical="center"/>
      <protection locked="0"/>
    </xf>
    <xf numFmtId="41" fontId="0" fillId="1" borderId="29" xfId="48" applyNumberFormat="1" applyFont="1" applyFill="1" applyBorder="1" applyAlignment="1" applyProtection="1">
      <alignment vertical="center"/>
      <protection locked="0"/>
    </xf>
    <xf numFmtId="41" fontId="0" fillId="0" borderId="62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63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41" fontId="0" fillId="0" borderId="64" xfId="48" applyNumberFormat="1" applyFont="1" applyFill="1" applyBorder="1" applyAlignment="1" applyProtection="1">
      <alignment vertical="center"/>
      <protection/>
    </xf>
    <xf numFmtId="41" fontId="0" fillId="1" borderId="28" xfId="48" applyNumberFormat="1" applyFont="1" applyFill="1" applyBorder="1" applyAlignment="1" applyProtection="1">
      <alignment vertical="center"/>
      <protection locked="0"/>
    </xf>
    <xf numFmtId="41" fontId="0" fillId="1" borderId="49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60" xfId="48" applyNumberFormat="1" applyFont="1" applyFill="1" applyBorder="1" applyAlignment="1" applyProtection="1">
      <alignment vertical="center"/>
      <protection/>
    </xf>
    <xf numFmtId="41" fontId="0" fillId="0" borderId="65" xfId="48" applyNumberFormat="1" applyFont="1" applyFill="1" applyBorder="1" applyAlignment="1" applyProtection="1">
      <alignment vertical="center"/>
      <protection/>
    </xf>
    <xf numFmtId="41" fontId="0" fillId="24" borderId="16" xfId="48" applyNumberFormat="1" applyFont="1" applyFill="1" applyBorder="1" applyAlignment="1" applyProtection="1">
      <alignment vertical="center"/>
      <protection/>
    </xf>
    <xf numFmtId="41" fontId="0" fillId="24" borderId="29" xfId="48" applyNumberFormat="1" applyFont="1" applyFill="1" applyBorder="1" applyAlignment="1" applyProtection="1">
      <alignment vertical="center"/>
      <protection/>
    </xf>
    <xf numFmtId="41" fontId="0" fillId="0" borderId="59" xfId="48" applyNumberFormat="1" applyFont="1" applyFill="1" applyBorder="1" applyAlignment="1" applyProtection="1">
      <alignment vertical="center"/>
      <protection/>
    </xf>
    <xf numFmtId="41" fontId="0" fillId="24" borderId="26" xfId="48" applyNumberFormat="1" applyFont="1" applyFill="1" applyBorder="1" applyAlignment="1" applyProtection="1">
      <alignment horizontal="center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Border="1" applyAlignment="1" applyProtection="1">
      <alignment vertical="center"/>
      <protection locked="0"/>
    </xf>
    <xf numFmtId="41" fontId="0" fillId="0" borderId="29" xfId="48" applyNumberFormat="1" applyFont="1" applyBorder="1" applyAlignment="1" applyProtection="1">
      <alignment vertical="center"/>
      <protection locked="0"/>
    </xf>
    <xf numFmtId="41" fontId="0" fillId="0" borderId="66" xfId="48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41" fontId="0" fillId="0" borderId="67" xfId="48" applyNumberFormat="1" applyFont="1" applyFill="1" applyBorder="1" applyAlignment="1" applyProtection="1">
      <alignment vertical="center"/>
      <protection/>
    </xf>
    <xf numFmtId="41" fontId="0" fillId="0" borderId="68" xfId="48" applyNumberFormat="1" applyFont="1" applyFill="1" applyBorder="1" applyAlignment="1" applyProtection="1">
      <alignment vertical="center"/>
      <protection locked="0"/>
    </xf>
    <xf numFmtId="41" fontId="0" fillId="0" borderId="69" xfId="48" applyNumberFormat="1" applyFont="1" applyFill="1" applyBorder="1" applyAlignment="1" applyProtection="1">
      <alignment vertical="center"/>
      <protection/>
    </xf>
    <xf numFmtId="41" fontId="0" fillId="0" borderId="70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71" xfId="48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horizontal="center" vertical="center"/>
      <protection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72" xfId="48" applyNumberFormat="1" applyFont="1" applyFill="1" applyBorder="1" applyAlignment="1" applyProtection="1">
      <alignment vertical="center"/>
      <protection locked="0"/>
    </xf>
    <xf numFmtId="41" fontId="0" fillId="0" borderId="73" xfId="48" applyNumberFormat="1" applyFont="1" applyFill="1" applyBorder="1" applyAlignment="1" applyProtection="1">
      <alignment vertical="center"/>
      <protection/>
    </xf>
    <xf numFmtId="41" fontId="0" fillId="0" borderId="74" xfId="48" applyNumberFormat="1" applyFont="1" applyFill="1" applyBorder="1" applyAlignment="1" applyProtection="1">
      <alignment vertical="center"/>
      <protection locked="0"/>
    </xf>
    <xf numFmtId="41" fontId="0" fillId="0" borderId="51" xfId="48" applyNumberFormat="1" applyFont="1" applyFill="1" applyBorder="1" applyAlignment="1" applyProtection="1">
      <alignment vertical="center"/>
      <protection locked="0"/>
    </xf>
    <xf numFmtId="41" fontId="0" fillId="0" borderId="66" xfId="48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/>
    </xf>
    <xf numFmtId="41" fontId="0" fillId="0" borderId="53" xfId="48" applyNumberFormat="1" applyFont="1" applyFill="1" applyBorder="1" applyAlignment="1" applyProtection="1">
      <alignment vertical="center"/>
      <protection/>
    </xf>
    <xf numFmtId="41" fontId="0" fillId="0" borderId="75" xfId="48" applyNumberFormat="1" applyFont="1" applyFill="1" applyBorder="1" applyAlignment="1" applyProtection="1">
      <alignment vertical="center"/>
      <protection locked="0"/>
    </xf>
    <xf numFmtId="41" fontId="0" fillId="0" borderId="76" xfId="48" applyNumberFormat="1" applyFont="1" applyFill="1" applyBorder="1" applyAlignment="1" applyProtection="1">
      <alignment vertical="center"/>
      <protection/>
    </xf>
    <xf numFmtId="41" fontId="0" fillId="0" borderId="77" xfId="48" applyNumberFormat="1" applyFont="1" applyFill="1" applyBorder="1" applyAlignment="1" applyProtection="1">
      <alignment vertical="center"/>
      <protection locked="0"/>
    </xf>
    <xf numFmtId="41" fontId="0" fillId="0" borderId="52" xfId="48" applyNumberFormat="1" applyFont="1" applyFill="1" applyBorder="1" applyAlignment="1" applyProtection="1">
      <alignment vertical="center"/>
      <protection locked="0"/>
    </xf>
    <xf numFmtId="41" fontId="0" fillId="0" borderId="78" xfId="48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79" xfId="48" applyNumberFormat="1" applyFont="1" applyFill="1" applyBorder="1" applyAlignment="1" applyProtection="1">
      <alignment vertical="center"/>
      <protection locked="0"/>
    </xf>
    <xf numFmtId="41" fontId="0" fillId="0" borderId="48" xfId="48" applyNumberFormat="1" applyFont="1" applyFill="1" applyBorder="1" applyAlignment="1" applyProtection="1">
      <alignment vertical="center"/>
      <protection/>
    </xf>
    <xf numFmtId="41" fontId="0" fillId="0" borderId="80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81" xfId="48" applyNumberFormat="1" applyFont="1" applyFill="1" applyBorder="1" applyAlignment="1" applyProtection="1">
      <alignment vertical="center"/>
      <protection locked="0"/>
    </xf>
    <xf numFmtId="41" fontId="0" fillId="0" borderId="82" xfId="48" applyNumberFormat="1" applyFont="1" applyFill="1" applyBorder="1" applyAlignment="1" applyProtection="1">
      <alignment vertical="center"/>
      <protection/>
    </xf>
    <xf numFmtId="41" fontId="0" fillId="0" borderId="61" xfId="48" applyNumberFormat="1" applyFont="1" applyFill="1" applyBorder="1" applyAlignment="1" applyProtection="1">
      <alignment vertical="center"/>
      <protection locked="0"/>
    </xf>
    <xf numFmtId="41" fontId="0" fillId="0" borderId="68" xfId="48" applyNumberFormat="1" applyFont="1" applyFill="1" applyBorder="1" applyAlignment="1" applyProtection="1">
      <alignment vertical="center"/>
      <protection/>
    </xf>
    <xf numFmtId="41" fontId="0" fillId="1" borderId="70" xfId="48" applyNumberFormat="1" applyFont="1" applyFill="1" applyBorder="1" applyAlignment="1" applyProtection="1">
      <alignment vertical="center"/>
      <protection locked="0"/>
    </xf>
    <xf numFmtId="41" fontId="0" fillId="1" borderId="12" xfId="48" applyNumberFormat="1" applyFont="1" applyFill="1" applyBorder="1" applyAlignment="1" applyProtection="1">
      <alignment vertical="center"/>
      <protection locked="0"/>
    </xf>
    <xf numFmtId="41" fontId="0" fillId="0" borderId="72" xfId="48" applyNumberFormat="1" applyFont="1" applyFill="1" applyBorder="1" applyAlignment="1" applyProtection="1">
      <alignment vertical="center"/>
      <protection/>
    </xf>
    <xf numFmtId="41" fontId="0" fillId="1" borderId="74" xfId="48" applyNumberFormat="1" applyFont="1" applyFill="1" applyBorder="1" applyAlignment="1" applyProtection="1">
      <alignment vertical="center"/>
      <protection locked="0"/>
    </xf>
    <xf numFmtId="41" fontId="0" fillId="1" borderId="51" xfId="48" applyNumberFormat="1" applyFont="1" applyFill="1" applyBorder="1" applyAlignment="1" applyProtection="1">
      <alignment vertical="center"/>
      <protection locked="0"/>
    </xf>
    <xf numFmtId="41" fontId="0" fillId="0" borderId="75" xfId="48" applyNumberFormat="1" applyFont="1" applyFill="1" applyBorder="1" applyAlignment="1" applyProtection="1">
      <alignment vertical="center"/>
      <protection/>
    </xf>
    <xf numFmtId="41" fontId="0" fillId="1" borderId="77" xfId="48" applyNumberFormat="1" applyFont="1" applyFill="1" applyBorder="1" applyAlignment="1" applyProtection="1">
      <alignment vertical="center"/>
      <protection locked="0"/>
    </xf>
    <xf numFmtId="41" fontId="0" fillId="1" borderId="52" xfId="48" applyNumberFormat="1" applyFont="1" applyFill="1" applyBorder="1" applyAlignment="1" applyProtection="1">
      <alignment vertical="center"/>
      <protection locked="0"/>
    </xf>
    <xf numFmtId="41" fontId="0" fillId="0" borderId="79" xfId="48" applyNumberFormat="1" applyFont="1" applyFill="1" applyBorder="1" applyAlignment="1" applyProtection="1">
      <alignment vertical="center"/>
      <protection/>
    </xf>
    <xf numFmtId="41" fontId="0" fillId="1" borderId="80" xfId="48" applyNumberFormat="1" applyFont="1" applyFill="1" applyBorder="1" applyAlignment="1" applyProtection="1">
      <alignment vertical="center"/>
      <protection locked="0"/>
    </xf>
    <xf numFmtId="41" fontId="0" fillId="1" borderId="13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181" fontId="0" fillId="0" borderId="68" xfId="48" applyNumberFormat="1" applyFont="1" applyBorder="1" applyAlignment="1" applyProtection="1">
      <alignment vertical="center"/>
      <protection/>
    </xf>
    <xf numFmtId="181" fontId="0" fillId="0" borderId="83" xfId="48" applyNumberFormat="1" applyFont="1" applyBorder="1" applyAlignment="1" applyProtection="1">
      <alignment vertical="center"/>
      <protection/>
    </xf>
    <xf numFmtId="181" fontId="0" fillId="0" borderId="70" xfId="48" applyNumberFormat="1" applyFont="1" applyBorder="1" applyAlignment="1" applyProtection="1">
      <alignment vertical="center"/>
      <protection/>
    </xf>
    <xf numFmtId="181" fontId="0" fillId="0" borderId="84" xfId="48" applyNumberFormat="1" applyFont="1" applyBorder="1" applyAlignment="1" applyProtection="1">
      <alignment vertical="center"/>
      <protection/>
    </xf>
    <xf numFmtId="181" fontId="0" fillId="0" borderId="69" xfId="48" applyNumberFormat="1" applyFont="1" applyBorder="1" applyAlignment="1" applyProtection="1">
      <alignment vertical="center"/>
      <protection/>
    </xf>
    <xf numFmtId="181" fontId="0" fillId="0" borderId="12" xfId="48" applyNumberFormat="1" applyFont="1" applyBorder="1" applyAlignment="1" applyProtection="1">
      <alignment vertical="center"/>
      <protection/>
    </xf>
    <xf numFmtId="181" fontId="0" fillId="0" borderId="71" xfId="48" applyNumberFormat="1" applyFont="1" applyBorder="1" applyAlignment="1" applyProtection="1">
      <alignment vertical="center"/>
      <protection/>
    </xf>
    <xf numFmtId="181" fontId="0" fillId="0" borderId="72" xfId="48" applyNumberFormat="1" applyFont="1" applyBorder="1" applyAlignment="1" applyProtection="1">
      <alignment vertical="center"/>
      <protection/>
    </xf>
    <xf numFmtId="181" fontId="0" fillId="0" borderId="85" xfId="48" applyNumberFormat="1" applyFont="1" applyBorder="1" applyAlignment="1" applyProtection="1">
      <alignment vertical="center"/>
      <protection/>
    </xf>
    <xf numFmtId="181" fontId="0" fillId="0" borderId="74" xfId="48" applyNumberFormat="1" applyFont="1" applyBorder="1" applyAlignment="1" applyProtection="1">
      <alignment vertical="center"/>
      <protection/>
    </xf>
    <xf numFmtId="181" fontId="0" fillId="0" borderId="86" xfId="48" applyNumberFormat="1" applyFont="1" applyBorder="1" applyAlignment="1" applyProtection="1">
      <alignment vertical="center"/>
      <protection/>
    </xf>
    <xf numFmtId="181" fontId="0" fillId="0" borderId="73" xfId="48" applyNumberFormat="1" applyFont="1" applyBorder="1" applyAlignment="1" applyProtection="1">
      <alignment vertical="center"/>
      <protection/>
    </xf>
    <xf numFmtId="181" fontId="0" fillId="0" borderId="51" xfId="48" applyNumberFormat="1" applyFont="1" applyBorder="1" applyAlignment="1" applyProtection="1">
      <alignment vertical="center"/>
      <protection/>
    </xf>
    <xf numFmtId="181" fontId="0" fillId="0" borderId="66" xfId="48" applyNumberFormat="1" applyFont="1" applyBorder="1" applyAlignment="1" applyProtection="1">
      <alignment vertical="center"/>
      <protection/>
    </xf>
    <xf numFmtId="181" fontId="0" fillId="0" borderId="75" xfId="48" applyNumberFormat="1" applyFont="1" applyBorder="1" applyAlignment="1" applyProtection="1">
      <alignment vertical="center"/>
      <protection/>
    </xf>
    <xf numFmtId="181" fontId="0" fillId="0" borderId="87" xfId="48" applyNumberFormat="1" applyFont="1" applyBorder="1" applyAlignment="1" applyProtection="1">
      <alignment vertical="center"/>
      <protection/>
    </xf>
    <xf numFmtId="181" fontId="0" fillId="0" borderId="77" xfId="48" applyNumberFormat="1" applyFont="1" applyBorder="1" applyAlignment="1" applyProtection="1">
      <alignment vertical="center"/>
      <protection/>
    </xf>
    <xf numFmtId="181" fontId="0" fillId="0" borderId="88" xfId="48" applyNumberFormat="1" applyFont="1" applyBorder="1" applyAlignment="1" applyProtection="1">
      <alignment vertical="center"/>
      <protection/>
    </xf>
    <xf numFmtId="181" fontId="0" fillId="0" borderId="76" xfId="48" applyNumberFormat="1" applyFont="1" applyBorder="1" applyAlignment="1" applyProtection="1">
      <alignment vertical="center"/>
      <protection/>
    </xf>
    <xf numFmtId="181" fontId="0" fillId="0" borderId="52" xfId="48" applyNumberFormat="1" applyFont="1" applyBorder="1" applyAlignment="1" applyProtection="1">
      <alignment vertical="center"/>
      <protection/>
    </xf>
    <xf numFmtId="181" fontId="0" fillId="0" borderId="78" xfId="48" applyNumberFormat="1" applyFont="1" applyBorder="1" applyAlignment="1" applyProtection="1">
      <alignment vertical="center"/>
      <protection/>
    </xf>
    <xf numFmtId="181" fontId="0" fillId="0" borderId="79" xfId="48" applyNumberFormat="1" applyFont="1" applyBorder="1" applyAlignment="1" applyProtection="1">
      <alignment vertical="center"/>
      <protection/>
    </xf>
    <xf numFmtId="181" fontId="0" fillId="0" borderId="89" xfId="48" applyNumberFormat="1" applyFont="1" applyBorder="1" applyAlignment="1" applyProtection="1">
      <alignment vertical="center"/>
      <protection/>
    </xf>
    <xf numFmtId="181" fontId="0" fillId="0" borderId="80" xfId="48" applyNumberFormat="1" applyFont="1" applyBorder="1" applyAlignment="1" applyProtection="1">
      <alignment vertical="center"/>
      <protection/>
    </xf>
    <xf numFmtId="181" fontId="0" fillId="0" borderId="90" xfId="48" applyNumberFormat="1" applyFont="1" applyBorder="1" applyAlignment="1" applyProtection="1">
      <alignment vertical="center"/>
      <protection/>
    </xf>
    <xf numFmtId="181" fontId="0" fillId="0" borderId="48" xfId="48" applyNumberFormat="1" applyFont="1" applyBorder="1" applyAlignment="1" applyProtection="1">
      <alignment vertical="center"/>
      <protection/>
    </xf>
    <xf numFmtId="181" fontId="0" fillId="0" borderId="13" xfId="48" applyNumberFormat="1" applyFont="1" applyBorder="1" applyAlignment="1" applyProtection="1">
      <alignment vertical="center"/>
      <protection/>
    </xf>
    <xf numFmtId="181" fontId="0" fillId="0" borderId="81" xfId="48" applyNumberFormat="1" applyFont="1" applyBorder="1" applyAlignment="1" applyProtection="1">
      <alignment vertical="center"/>
      <protection/>
    </xf>
    <xf numFmtId="181" fontId="0" fillId="1" borderId="70" xfId="48" applyNumberFormat="1" applyFont="1" applyFill="1" applyBorder="1" applyAlignment="1" applyProtection="1">
      <alignment vertical="center"/>
      <protection/>
    </xf>
    <xf numFmtId="181" fontId="0" fillId="1" borderId="84" xfId="48" applyNumberFormat="1" applyFont="1" applyFill="1" applyBorder="1" applyAlignment="1" applyProtection="1">
      <alignment vertical="center"/>
      <protection/>
    </xf>
    <xf numFmtId="181" fontId="0" fillId="1" borderId="12" xfId="48" applyNumberFormat="1" applyFont="1" applyFill="1" applyBorder="1" applyAlignment="1" applyProtection="1">
      <alignment vertical="center"/>
      <protection/>
    </xf>
    <xf numFmtId="181" fontId="0" fillId="1" borderId="74" xfId="48" applyNumberFormat="1" applyFont="1" applyFill="1" applyBorder="1" applyAlignment="1" applyProtection="1">
      <alignment vertical="center"/>
      <protection/>
    </xf>
    <xf numFmtId="181" fontId="0" fillId="1" borderId="86" xfId="48" applyNumberFormat="1" applyFont="1" applyFill="1" applyBorder="1" applyAlignment="1" applyProtection="1">
      <alignment vertical="center"/>
      <protection/>
    </xf>
    <xf numFmtId="181" fontId="0" fillId="1" borderId="51" xfId="48" applyNumberFormat="1" applyFont="1" applyFill="1" applyBorder="1" applyAlignment="1" applyProtection="1">
      <alignment vertical="center"/>
      <protection/>
    </xf>
    <xf numFmtId="181" fontId="0" fillId="1" borderId="77" xfId="48" applyNumberFormat="1" applyFont="1" applyFill="1" applyBorder="1" applyAlignment="1" applyProtection="1">
      <alignment vertical="center"/>
      <protection/>
    </xf>
    <xf numFmtId="181" fontId="0" fillId="1" borderId="88" xfId="48" applyNumberFormat="1" applyFont="1" applyFill="1" applyBorder="1" applyAlignment="1" applyProtection="1">
      <alignment vertical="center"/>
      <protection/>
    </xf>
    <xf numFmtId="181" fontId="0" fillId="1" borderId="52" xfId="48" applyNumberFormat="1" applyFont="1" applyFill="1" applyBorder="1" applyAlignment="1" applyProtection="1">
      <alignment vertical="center"/>
      <protection/>
    </xf>
    <xf numFmtId="181" fontId="0" fillId="1" borderId="80" xfId="48" applyNumberFormat="1" applyFont="1" applyFill="1" applyBorder="1" applyAlignment="1" applyProtection="1">
      <alignment vertical="center"/>
      <protection/>
    </xf>
    <xf numFmtId="181" fontId="0" fillId="1" borderId="90" xfId="48" applyNumberFormat="1" applyFont="1" applyFill="1" applyBorder="1" applyAlignment="1" applyProtection="1">
      <alignment vertical="center"/>
      <protection/>
    </xf>
    <xf numFmtId="181" fontId="0" fillId="1" borderId="13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1" fontId="0" fillId="0" borderId="27" xfId="48" applyNumberFormat="1" applyFont="1" applyFill="1" applyBorder="1" applyAlignment="1" applyProtection="1">
      <alignment vertical="center"/>
      <protection/>
    </xf>
    <xf numFmtId="0" fontId="0" fillId="0" borderId="91" xfId="0" applyFont="1" applyBorder="1" applyAlignment="1" applyProtection="1">
      <alignment horizontal="center"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 textRotation="255"/>
      <protection/>
    </xf>
    <xf numFmtId="0" fontId="0" fillId="0" borderId="13" xfId="0" applyFont="1" applyBorder="1" applyAlignment="1" applyProtection="1">
      <alignment horizontal="center" vertical="center" textRotation="255"/>
      <protection/>
    </xf>
    <xf numFmtId="0" fontId="5" fillId="0" borderId="95" xfId="0" applyFont="1" applyBorder="1" applyAlignment="1" applyProtection="1">
      <alignment horizontal="right"/>
      <protection/>
    </xf>
    <xf numFmtId="0" fontId="0" fillId="0" borderId="83" xfId="0" applyFont="1" applyBorder="1" applyAlignment="1" applyProtection="1">
      <alignment horizontal="center" vertical="center" textRotation="255" wrapText="1"/>
      <protection/>
    </xf>
    <xf numFmtId="0" fontId="0" fillId="0" borderId="96" xfId="0" applyFont="1" applyBorder="1" applyAlignment="1" applyProtection="1">
      <alignment horizontal="center" vertical="center" textRotation="255" wrapText="1"/>
      <protection/>
    </xf>
    <xf numFmtId="0" fontId="0" fillId="0" borderId="89" xfId="0" applyFont="1" applyBorder="1" applyAlignment="1" applyProtection="1">
      <alignment horizontal="center" vertical="center" textRotation="255" wrapText="1"/>
      <protection/>
    </xf>
    <xf numFmtId="0" fontId="0" fillId="0" borderId="97" xfId="0" applyFont="1" applyBorder="1" applyAlignment="1" applyProtection="1">
      <alignment horizontal="center" vertical="center" textRotation="255"/>
      <protection/>
    </xf>
    <xf numFmtId="0" fontId="0" fillId="0" borderId="98" xfId="0" applyFont="1" applyBorder="1" applyAlignment="1" applyProtection="1">
      <alignment horizontal="center" vertical="center" textRotation="255"/>
      <protection/>
    </xf>
    <xf numFmtId="0" fontId="0" fillId="0" borderId="81" xfId="0" applyFont="1" applyBorder="1" applyAlignment="1" applyProtection="1">
      <alignment horizontal="center" vertical="center" textRotation="255"/>
      <protection/>
    </xf>
    <xf numFmtId="0" fontId="0" fillId="0" borderId="12" xfId="0" applyFont="1" applyBorder="1" applyAlignment="1" applyProtection="1">
      <alignment horizontal="center" vertical="center" textRotation="255" wrapText="1"/>
      <protection/>
    </xf>
    <xf numFmtId="0" fontId="0" fillId="0" borderId="94" xfId="0" applyFont="1" applyBorder="1" applyAlignment="1" applyProtection="1">
      <alignment horizontal="center" vertical="center" textRotation="255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 textRotation="255" wrapText="1"/>
      <protection/>
    </xf>
    <xf numFmtId="0" fontId="0" fillId="0" borderId="99" xfId="0" applyFont="1" applyBorder="1" applyAlignment="1" applyProtection="1">
      <alignment horizontal="center" vertical="center" textRotation="255" wrapText="1"/>
      <protection/>
    </xf>
    <xf numFmtId="0" fontId="0" fillId="0" borderId="80" xfId="0" applyFont="1" applyBorder="1" applyAlignment="1" applyProtection="1">
      <alignment horizontal="center" vertical="center" textRotation="255" wrapText="1"/>
      <protection/>
    </xf>
    <xf numFmtId="0" fontId="0" fillId="0" borderId="96" xfId="0" applyFont="1" applyBorder="1" applyAlignment="1" applyProtection="1">
      <alignment horizontal="center" vertical="center" textRotation="255" wrapText="1"/>
      <protection/>
    </xf>
    <xf numFmtId="0" fontId="0" fillId="0" borderId="89" xfId="0" applyFont="1" applyBorder="1" applyAlignment="1" applyProtection="1">
      <alignment horizontal="center" vertical="center" textRotation="255" wrapText="1"/>
      <protection/>
    </xf>
    <xf numFmtId="0" fontId="0" fillId="0" borderId="100" xfId="0" applyFont="1" applyBorder="1" applyAlignment="1" applyProtection="1">
      <alignment horizontal="center" vertical="center" textRotation="255"/>
      <protection/>
    </xf>
    <xf numFmtId="0" fontId="0" fillId="0" borderId="101" xfId="0" applyFont="1" applyBorder="1" applyAlignment="1" applyProtection="1">
      <alignment horizontal="center" vertical="center" textRotation="255"/>
      <protection/>
    </xf>
    <xf numFmtId="0" fontId="0" fillId="0" borderId="97" xfId="0" applyFont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98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 applyProtection="1">
      <alignment horizontal="center" vertical="center" textRotation="255"/>
      <protection/>
    </xf>
    <xf numFmtId="0" fontId="0" fillId="0" borderId="95" xfId="0" applyFont="1" applyBorder="1" applyAlignment="1" applyProtection="1">
      <alignment horizontal="center" vertical="center" textRotation="255"/>
      <protection/>
    </xf>
    <xf numFmtId="0" fontId="0" fillId="0" borderId="102" xfId="0" applyFont="1" applyBorder="1" applyAlignment="1" applyProtection="1">
      <alignment horizontal="center" vertical="center" textRotation="255"/>
      <protection/>
    </xf>
    <xf numFmtId="0" fontId="0" fillId="0" borderId="90" xfId="0" applyFont="1" applyBorder="1" applyAlignment="1" applyProtection="1">
      <alignment horizontal="center" vertical="center" textRotation="255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97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 textRotation="255" wrapText="1"/>
      <protection/>
    </xf>
    <xf numFmtId="0" fontId="3" fillId="0" borderId="96" xfId="0" applyFont="1" applyBorder="1" applyAlignment="1" applyProtection="1">
      <alignment horizontal="center" vertical="center" textRotation="255" wrapText="1"/>
      <protection/>
    </xf>
    <xf numFmtId="0" fontId="3" fillId="0" borderId="89" xfId="0" applyFont="1" applyBorder="1" applyAlignment="1" applyProtection="1">
      <alignment horizontal="center" vertical="center" textRotation="255" wrapText="1"/>
      <protection/>
    </xf>
    <xf numFmtId="0" fontId="5" fillId="0" borderId="70" xfId="0" applyFont="1" applyBorder="1" applyAlignment="1" applyProtection="1">
      <alignment horizontal="center" vertical="center" textRotation="255" wrapText="1"/>
      <protection/>
    </xf>
    <xf numFmtId="0" fontId="5" fillId="0" borderId="99" xfId="0" applyFont="1" applyBorder="1" applyAlignment="1" applyProtection="1">
      <alignment horizontal="center" vertical="center" textRotation="255" wrapText="1"/>
      <protection/>
    </xf>
    <xf numFmtId="0" fontId="5" fillId="0" borderId="80" xfId="0" applyFont="1" applyBorder="1" applyAlignment="1" applyProtection="1">
      <alignment horizontal="center" vertical="center" textRotation="255" wrapText="1"/>
      <protection/>
    </xf>
    <xf numFmtId="0" fontId="0" fillId="0" borderId="83" xfId="0" applyFont="1" applyBorder="1" applyAlignment="1" applyProtection="1">
      <alignment horizontal="center" vertical="center" textRotation="255" wrapText="1"/>
      <protection/>
    </xf>
    <xf numFmtId="0" fontId="0" fillId="0" borderId="96" xfId="0" applyFont="1" applyBorder="1" applyAlignment="1" applyProtection="1">
      <alignment horizontal="center" vertical="center" textRotation="255" wrapText="1"/>
      <protection/>
    </xf>
    <xf numFmtId="0" fontId="0" fillId="0" borderId="89" xfId="0" applyFont="1" applyBorder="1" applyAlignment="1" applyProtection="1">
      <alignment horizontal="center" vertical="center" textRotation="255" wrapText="1"/>
      <protection/>
    </xf>
    <xf numFmtId="0" fontId="0" fillId="0" borderId="69" xfId="0" applyFont="1" applyBorder="1" applyAlignment="1" applyProtection="1">
      <alignment horizontal="center" vertical="center" textRotation="255" wrapText="1"/>
      <protection/>
    </xf>
    <xf numFmtId="0" fontId="0" fillId="0" borderId="62" xfId="0" applyFont="1" applyBorder="1" applyAlignment="1" applyProtection="1">
      <alignment horizontal="center" vertical="center" textRotation="255" wrapText="1"/>
      <protection/>
    </xf>
    <xf numFmtId="0" fontId="0" fillId="0" borderId="48" xfId="0" applyFont="1" applyBorder="1" applyAlignment="1" applyProtection="1">
      <alignment horizontal="center" vertical="center" textRotation="255" wrapText="1"/>
      <protection/>
    </xf>
    <xf numFmtId="0" fontId="0" fillId="0" borderId="69" xfId="0" applyFont="1" applyBorder="1" applyAlignment="1" applyProtection="1">
      <alignment horizontal="center" vertical="center" textRotation="255" wrapText="1"/>
      <protection/>
    </xf>
    <xf numFmtId="0" fontId="0" fillId="0" borderId="62" xfId="0" applyFont="1" applyBorder="1" applyAlignment="1" applyProtection="1">
      <alignment horizontal="center" vertical="center" textRotation="255" wrapText="1"/>
      <protection/>
    </xf>
    <xf numFmtId="0" fontId="0" fillId="0" borderId="48" xfId="0" applyFont="1" applyBorder="1" applyAlignment="1" applyProtection="1">
      <alignment horizontal="center" vertical="center" textRotation="255" wrapText="1"/>
      <protection/>
    </xf>
    <xf numFmtId="0" fontId="0" fillId="0" borderId="103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textRotation="255" wrapText="1"/>
      <protection/>
    </xf>
    <xf numFmtId="0" fontId="0" fillId="0" borderId="103" xfId="0" applyFont="1" applyBorder="1" applyAlignment="1" applyProtection="1">
      <alignment horizontal="center" vertical="center" textRotation="255" wrapText="1"/>
      <protection/>
    </xf>
    <xf numFmtId="0" fontId="0" fillId="0" borderId="79" xfId="0" applyFont="1" applyBorder="1" applyAlignment="1" applyProtection="1">
      <alignment horizontal="center" vertical="center" textRotation="255" wrapText="1"/>
      <protection/>
    </xf>
    <xf numFmtId="0" fontId="0" fillId="0" borderId="100" xfId="0" applyFont="1" applyBorder="1" applyAlignment="1" applyProtection="1">
      <alignment horizontal="center" vertical="center" textRotation="255"/>
      <protection/>
    </xf>
    <xf numFmtId="0" fontId="0" fillId="0" borderId="101" xfId="0" applyFont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 applyProtection="1">
      <alignment horizontal="center" vertical="center" textRotation="255"/>
      <protection/>
    </xf>
    <xf numFmtId="0" fontId="0" fillId="0" borderId="68" xfId="0" applyFont="1" applyBorder="1" applyAlignment="1" applyProtection="1">
      <alignment horizontal="center" vertical="center" textRotation="255" wrapText="1"/>
      <protection/>
    </xf>
    <xf numFmtId="0" fontId="0" fillId="0" borderId="103" xfId="0" applyFont="1" applyBorder="1" applyAlignment="1" applyProtection="1">
      <alignment horizontal="center" vertical="center" textRotation="255" wrapText="1"/>
      <protection/>
    </xf>
    <xf numFmtId="0" fontId="0" fillId="0" borderId="79" xfId="0" applyFont="1" applyBorder="1" applyAlignment="1" applyProtection="1">
      <alignment horizontal="center" vertical="center" textRotation="255" wrapText="1"/>
      <protection/>
    </xf>
    <xf numFmtId="0" fontId="4" fillId="0" borderId="83" xfId="0" applyFont="1" applyBorder="1" applyAlignment="1" applyProtection="1">
      <alignment horizontal="center" vertical="center" textRotation="255" wrapText="1"/>
      <protection/>
    </xf>
    <xf numFmtId="0" fontId="4" fillId="0" borderId="96" xfId="0" applyFont="1" applyBorder="1" applyAlignment="1" applyProtection="1">
      <alignment horizontal="center" vertical="center" textRotation="255" wrapText="1"/>
      <protection/>
    </xf>
    <xf numFmtId="0" fontId="4" fillId="0" borderId="89" xfId="0" applyFont="1" applyBorder="1" applyAlignment="1" applyProtection="1">
      <alignment horizontal="center" vertical="center" textRotation="255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03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3.75390625" style="1" customWidth="1"/>
    <col min="3" max="3" width="1.00390625" style="1" customWidth="1"/>
    <col min="4" max="4" width="4.375" style="1" customWidth="1"/>
    <col min="5" max="5" width="9.25390625" style="1" bestFit="1" customWidth="1"/>
    <col min="6" max="6" width="7.625" style="1" customWidth="1"/>
    <col min="7" max="7" width="7.00390625" style="1" customWidth="1"/>
    <col min="8" max="10" width="6.625" style="1" customWidth="1"/>
    <col min="11" max="11" width="7.00390625" style="1" customWidth="1"/>
    <col min="12" max="22" width="6.125" style="1" customWidth="1"/>
    <col min="23" max="23" width="6.75390625" style="1" customWidth="1"/>
    <col min="24" max="16384" width="9.00390625" style="1" customWidth="1"/>
  </cols>
  <sheetData>
    <row r="2" spans="2:25" s="8" customFormat="1" ht="17.25">
      <c r="B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272">
        <v>19</v>
      </c>
    </row>
    <row r="3" spans="2:23" s="8" customFormat="1" ht="12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192" t="s">
        <v>14</v>
      </c>
      <c r="V3" s="192"/>
      <c r="W3" s="192"/>
    </row>
    <row r="4" spans="2:23" s="8" customFormat="1" ht="13.5">
      <c r="B4" s="248" t="s">
        <v>23</v>
      </c>
      <c r="C4" s="249"/>
      <c r="D4" s="196"/>
      <c r="E4" s="248" t="s">
        <v>22</v>
      </c>
      <c r="F4" s="38" t="s">
        <v>16</v>
      </c>
      <c r="G4" s="187" t="s">
        <v>26</v>
      </c>
      <c r="H4" s="188"/>
      <c r="I4" s="188"/>
      <c r="J4" s="189"/>
      <c r="K4" s="218" t="s">
        <v>27</v>
      </c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0"/>
      <c r="W4" s="196" t="s">
        <v>7</v>
      </c>
    </row>
    <row r="5" spans="2:23" s="8" customFormat="1" ht="29.25" customHeight="1">
      <c r="B5" s="250"/>
      <c r="C5" s="251"/>
      <c r="D5" s="197"/>
      <c r="E5" s="250"/>
      <c r="F5" s="253" t="s">
        <v>3</v>
      </c>
      <c r="G5" s="234" t="s">
        <v>20</v>
      </c>
      <c r="H5" s="194" t="s">
        <v>21</v>
      </c>
      <c r="I5" s="194" t="s">
        <v>4</v>
      </c>
      <c r="J5" s="190" t="s">
        <v>5</v>
      </c>
      <c r="K5" s="233" t="s">
        <v>20</v>
      </c>
      <c r="L5" s="256" t="s">
        <v>38</v>
      </c>
      <c r="M5" s="193" t="s">
        <v>28</v>
      </c>
      <c r="N5" s="193" t="s">
        <v>29</v>
      </c>
      <c r="O5" s="224" t="s">
        <v>37</v>
      </c>
      <c r="P5" s="224" t="s">
        <v>36</v>
      </c>
      <c r="Q5" s="221" t="s">
        <v>32</v>
      </c>
      <c r="R5" s="227" t="s">
        <v>33</v>
      </c>
      <c r="S5" s="193" t="s">
        <v>34</v>
      </c>
      <c r="T5" s="227" t="s">
        <v>35</v>
      </c>
      <c r="U5" s="193" t="s">
        <v>6</v>
      </c>
      <c r="V5" s="199" t="s">
        <v>19</v>
      </c>
      <c r="W5" s="197"/>
    </row>
    <row r="6" spans="2:23" s="8" customFormat="1" ht="29.25" customHeight="1">
      <c r="B6" s="250"/>
      <c r="C6" s="251"/>
      <c r="D6" s="197"/>
      <c r="E6" s="250"/>
      <c r="F6" s="254"/>
      <c r="G6" s="234"/>
      <c r="H6" s="194"/>
      <c r="I6" s="194"/>
      <c r="J6" s="190"/>
      <c r="K6" s="234"/>
      <c r="L6" s="257"/>
      <c r="M6" s="194"/>
      <c r="N6" s="194"/>
      <c r="O6" s="225"/>
      <c r="P6" s="225"/>
      <c r="Q6" s="222"/>
      <c r="R6" s="228"/>
      <c r="S6" s="194"/>
      <c r="T6" s="228"/>
      <c r="U6" s="194"/>
      <c r="V6" s="200"/>
      <c r="W6" s="197"/>
    </row>
    <row r="7" spans="2:23" ht="29.25" customHeight="1" thickBot="1">
      <c r="B7" s="252"/>
      <c r="C7" s="251"/>
      <c r="D7" s="197"/>
      <c r="E7" s="252"/>
      <c r="F7" s="255"/>
      <c r="G7" s="235"/>
      <c r="H7" s="195"/>
      <c r="I7" s="195"/>
      <c r="J7" s="191"/>
      <c r="K7" s="235"/>
      <c r="L7" s="258"/>
      <c r="M7" s="195"/>
      <c r="N7" s="195"/>
      <c r="O7" s="226"/>
      <c r="P7" s="226"/>
      <c r="Q7" s="223"/>
      <c r="R7" s="229"/>
      <c r="S7" s="195"/>
      <c r="T7" s="229"/>
      <c r="U7" s="195"/>
      <c r="V7" s="36" t="s">
        <v>8</v>
      </c>
      <c r="W7" s="198"/>
    </row>
    <row r="8" spans="2:23" s="9" customFormat="1" ht="17.25" customHeight="1">
      <c r="B8" s="261" t="s">
        <v>0</v>
      </c>
      <c r="C8" s="264">
        <f>$Y$2-4</f>
        <v>15</v>
      </c>
      <c r="D8" s="265"/>
      <c r="E8" s="68">
        <v>158</v>
      </c>
      <c r="F8" s="69">
        <v>5</v>
      </c>
      <c r="G8" s="70">
        <v>74</v>
      </c>
      <c r="H8" s="71"/>
      <c r="I8" s="71"/>
      <c r="J8" s="72"/>
      <c r="K8" s="73">
        <v>75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  <c r="W8" s="74">
        <v>4</v>
      </c>
    </row>
    <row r="9" spans="2:23" s="9" customFormat="1" ht="17.25" customHeight="1">
      <c r="B9" s="262"/>
      <c r="C9" s="266">
        <f>$Y$2-3</f>
        <v>16</v>
      </c>
      <c r="D9" s="267"/>
      <c r="E9" s="68">
        <v>145</v>
      </c>
      <c r="F9" s="75">
        <v>2</v>
      </c>
      <c r="G9" s="76">
        <v>73</v>
      </c>
      <c r="H9" s="77"/>
      <c r="I9" s="77"/>
      <c r="J9" s="78"/>
      <c r="K9" s="79">
        <v>67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4">
        <v>3</v>
      </c>
    </row>
    <row r="10" spans="2:23" s="9" customFormat="1" ht="17.25" customHeight="1">
      <c r="B10" s="262"/>
      <c r="C10" s="266">
        <f>$Y$2-2</f>
        <v>17</v>
      </c>
      <c r="D10" s="267"/>
      <c r="E10" s="80">
        <v>121</v>
      </c>
      <c r="F10" s="75">
        <v>1</v>
      </c>
      <c r="G10" s="76">
        <v>73</v>
      </c>
      <c r="H10" s="77"/>
      <c r="I10" s="77"/>
      <c r="J10" s="78"/>
      <c r="K10" s="76">
        <v>47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4">
        <v>0</v>
      </c>
    </row>
    <row r="11" spans="2:23" s="9" customFormat="1" ht="17.25" customHeight="1">
      <c r="B11" s="262"/>
      <c r="C11" s="268">
        <f>$Y$2-1</f>
        <v>18</v>
      </c>
      <c r="D11" s="269"/>
      <c r="E11" s="81">
        <v>135</v>
      </c>
      <c r="F11" s="75">
        <v>0</v>
      </c>
      <c r="G11" s="76">
        <v>82</v>
      </c>
      <c r="H11" s="77"/>
      <c r="I11" s="77"/>
      <c r="J11" s="78"/>
      <c r="K11" s="76">
        <v>51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4">
        <v>2</v>
      </c>
    </row>
    <row r="12" spans="2:23" s="9" customFormat="1" ht="17.25" customHeight="1" thickBot="1">
      <c r="B12" s="263"/>
      <c r="C12" s="259">
        <f>$Y$2</f>
        <v>19</v>
      </c>
      <c r="D12" s="260"/>
      <c r="E12" s="82">
        <f>+F12+G12+K12+W12</f>
        <v>137</v>
      </c>
      <c r="F12" s="83">
        <v>2</v>
      </c>
      <c r="G12" s="84">
        <v>74</v>
      </c>
      <c r="H12" s="85"/>
      <c r="I12" s="85"/>
      <c r="J12" s="86"/>
      <c r="K12" s="84">
        <v>52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87">
        <v>9</v>
      </c>
    </row>
    <row r="13" spans="2:23" s="9" customFormat="1" ht="17.25" customHeight="1">
      <c r="B13" s="261" t="s">
        <v>15</v>
      </c>
      <c r="C13" s="264">
        <f>$Y$2-4</f>
        <v>15</v>
      </c>
      <c r="D13" s="265"/>
      <c r="E13" s="68">
        <v>158</v>
      </c>
      <c r="F13" s="88">
        <v>5</v>
      </c>
      <c r="G13" s="89">
        <v>74</v>
      </c>
      <c r="H13" s="18">
        <v>0</v>
      </c>
      <c r="I13" s="18">
        <v>48</v>
      </c>
      <c r="J13" s="37">
        <v>26</v>
      </c>
      <c r="K13" s="89">
        <v>75</v>
      </c>
      <c r="L13" s="90">
        <v>5</v>
      </c>
      <c r="M13" s="142">
        <v>1</v>
      </c>
      <c r="N13" s="142">
        <v>2</v>
      </c>
      <c r="O13" s="94">
        <v>7</v>
      </c>
      <c r="P13" s="94">
        <v>0</v>
      </c>
      <c r="Q13" s="94">
        <v>26</v>
      </c>
      <c r="R13" s="94">
        <v>1</v>
      </c>
      <c r="S13" s="94">
        <v>1</v>
      </c>
      <c r="T13" s="94">
        <v>0</v>
      </c>
      <c r="U13" s="90">
        <v>29</v>
      </c>
      <c r="V13" s="91">
        <v>3</v>
      </c>
      <c r="W13" s="92">
        <v>4</v>
      </c>
    </row>
    <row r="14" spans="2:23" s="9" customFormat="1" ht="17.25" customHeight="1">
      <c r="B14" s="262"/>
      <c r="C14" s="266">
        <f>$Y$2-3</f>
        <v>16</v>
      </c>
      <c r="D14" s="267"/>
      <c r="E14" s="68">
        <v>144</v>
      </c>
      <c r="F14" s="88">
        <v>2</v>
      </c>
      <c r="G14" s="89">
        <v>73</v>
      </c>
      <c r="H14" s="18">
        <v>0</v>
      </c>
      <c r="I14" s="18">
        <v>49</v>
      </c>
      <c r="J14" s="37">
        <v>24</v>
      </c>
      <c r="K14" s="89">
        <v>67</v>
      </c>
      <c r="L14" s="90">
        <v>3</v>
      </c>
      <c r="M14" s="93">
        <v>1</v>
      </c>
      <c r="N14" s="93">
        <v>2</v>
      </c>
      <c r="O14" s="90">
        <v>11</v>
      </c>
      <c r="P14" s="90">
        <v>0</v>
      </c>
      <c r="Q14" s="90">
        <v>18</v>
      </c>
      <c r="R14" s="90">
        <v>0</v>
      </c>
      <c r="S14" s="90">
        <v>0</v>
      </c>
      <c r="T14" s="90">
        <v>0</v>
      </c>
      <c r="U14" s="90">
        <v>30</v>
      </c>
      <c r="V14" s="91">
        <v>2</v>
      </c>
      <c r="W14" s="92">
        <v>2</v>
      </c>
    </row>
    <row r="15" spans="2:23" s="9" customFormat="1" ht="17.25" customHeight="1">
      <c r="B15" s="262"/>
      <c r="C15" s="266">
        <f>$Y$2-2</f>
        <v>17</v>
      </c>
      <c r="D15" s="267"/>
      <c r="E15" s="68">
        <v>121</v>
      </c>
      <c r="F15" s="88">
        <v>1</v>
      </c>
      <c r="G15" s="89">
        <v>73</v>
      </c>
      <c r="H15" s="18">
        <v>0</v>
      </c>
      <c r="I15" s="18">
        <v>53</v>
      </c>
      <c r="J15" s="37">
        <v>20</v>
      </c>
      <c r="K15" s="89">
        <v>47</v>
      </c>
      <c r="L15" s="90">
        <v>0</v>
      </c>
      <c r="M15" s="93">
        <v>0</v>
      </c>
      <c r="N15" s="93">
        <v>2</v>
      </c>
      <c r="O15" s="90">
        <v>8</v>
      </c>
      <c r="P15" s="90">
        <v>1</v>
      </c>
      <c r="Q15" s="94">
        <v>12</v>
      </c>
      <c r="R15" s="94">
        <v>0</v>
      </c>
      <c r="S15" s="94">
        <v>0</v>
      </c>
      <c r="T15" s="94">
        <v>0</v>
      </c>
      <c r="U15" s="90">
        <v>22</v>
      </c>
      <c r="V15" s="91">
        <v>2</v>
      </c>
      <c r="W15" s="92">
        <v>0</v>
      </c>
    </row>
    <row r="16" spans="2:23" s="9" customFormat="1" ht="17.25" customHeight="1">
      <c r="B16" s="262"/>
      <c r="C16" s="266">
        <f>$Y$2-1</f>
        <v>18</v>
      </c>
      <c r="D16" s="267"/>
      <c r="E16" s="68">
        <v>133</v>
      </c>
      <c r="F16" s="88">
        <v>0</v>
      </c>
      <c r="G16" s="89">
        <v>81</v>
      </c>
      <c r="H16" s="18">
        <v>0</v>
      </c>
      <c r="I16" s="18">
        <v>42</v>
      </c>
      <c r="J16" s="37">
        <v>39</v>
      </c>
      <c r="K16" s="89">
        <v>50</v>
      </c>
      <c r="L16" s="90">
        <v>5</v>
      </c>
      <c r="M16" s="93">
        <v>1</v>
      </c>
      <c r="N16" s="93">
        <v>2</v>
      </c>
      <c r="O16" s="90">
        <v>7</v>
      </c>
      <c r="P16" s="90">
        <v>0</v>
      </c>
      <c r="Q16" s="94">
        <v>16</v>
      </c>
      <c r="R16" s="94">
        <v>0</v>
      </c>
      <c r="S16" s="94">
        <v>0</v>
      </c>
      <c r="T16" s="94">
        <v>0</v>
      </c>
      <c r="U16" s="90">
        <v>17</v>
      </c>
      <c r="V16" s="91">
        <v>2</v>
      </c>
      <c r="W16" s="92">
        <v>2</v>
      </c>
    </row>
    <row r="17" spans="2:23" s="9" customFormat="1" ht="17.25" customHeight="1">
      <c r="B17" s="262"/>
      <c r="C17" s="268">
        <f>$Y$2</f>
        <v>19</v>
      </c>
      <c r="D17" s="269"/>
      <c r="E17" s="81">
        <f>+F17+G17+K17+W17</f>
        <v>137</v>
      </c>
      <c r="F17" s="75">
        <f>SUM(F20:F21)</f>
        <v>2</v>
      </c>
      <c r="G17" s="76">
        <f>SUM(G20:G21)</f>
        <v>74</v>
      </c>
      <c r="H17" s="95">
        <f>SUM(H20:H21)</f>
        <v>0</v>
      </c>
      <c r="I17" s="95">
        <f>SUM(I20:I21)</f>
        <v>52</v>
      </c>
      <c r="J17" s="96">
        <f>SUM(J20:J21)</f>
        <v>22</v>
      </c>
      <c r="K17" s="76">
        <f>SUM(L17:V17)</f>
        <v>52</v>
      </c>
      <c r="L17" s="95">
        <f aca="true" t="shared" si="0" ref="L17:W17">SUM(L20:L21)</f>
        <v>1</v>
      </c>
      <c r="M17" s="95">
        <f t="shared" si="0"/>
        <v>0</v>
      </c>
      <c r="N17" s="95">
        <f t="shared" si="0"/>
        <v>4</v>
      </c>
      <c r="O17" s="95">
        <f t="shared" si="0"/>
        <v>5</v>
      </c>
      <c r="P17" s="95">
        <f t="shared" si="0"/>
        <v>0</v>
      </c>
      <c r="Q17" s="95">
        <f t="shared" si="0"/>
        <v>19</v>
      </c>
      <c r="R17" s="95">
        <f t="shared" si="0"/>
        <v>1</v>
      </c>
      <c r="S17" s="95">
        <f t="shared" si="0"/>
        <v>0</v>
      </c>
      <c r="T17" s="95">
        <f t="shared" si="0"/>
        <v>0</v>
      </c>
      <c r="U17" s="95">
        <f t="shared" si="0"/>
        <v>21</v>
      </c>
      <c r="V17" s="96">
        <f t="shared" si="0"/>
        <v>1</v>
      </c>
      <c r="W17" s="97">
        <f t="shared" si="0"/>
        <v>9</v>
      </c>
    </row>
    <row r="18" spans="2:23" s="9" customFormat="1" ht="17.25" customHeight="1">
      <c r="B18" s="262"/>
      <c r="C18" s="98"/>
      <c r="D18" s="99" t="s">
        <v>9</v>
      </c>
      <c r="E18" s="100">
        <f>+F18+G18+K18+W18</f>
        <v>105</v>
      </c>
      <c r="F18" s="101">
        <v>2</v>
      </c>
      <c r="G18" s="102">
        <f>SUM(H18:J18)</f>
        <v>68</v>
      </c>
      <c r="H18" s="103">
        <v>0</v>
      </c>
      <c r="I18" s="103">
        <v>52</v>
      </c>
      <c r="J18" s="104">
        <v>16</v>
      </c>
      <c r="K18" s="102">
        <f>SUM(L18:V18)</f>
        <v>29</v>
      </c>
      <c r="L18" s="103">
        <v>1</v>
      </c>
      <c r="M18" s="103">
        <v>0</v>
      </c>
      <c r="N18" s="103">
        <v>4</v>
      </c>
      <c r="O18" s="103">
        <v>2</v>
      </c>
      <c r="P18" s="103">
        <v>0</v>
      </c>
      <c r="Q18" s="103">
        <v>13</v>
      </c>
      <c r="R18" s="103">
        <v>0</v>
      </c>
      <c r="S18" s="103">
        <v>0</v>
      </c>
      <c r="T18" s="103">
        <v>0</v>
      </c>
      <c r="U18" s="103">
        <v>8</v>
      </c>
      <c r="V18" s="104">
        <v>1</v>
      </c>
      <c r="W18" s="105">
        <v>6</v>
      </c>
    </row>
    <row r="19" spans="2:23" s="9" customFormat="1" ht="17.25" customHeight="1">
      <c r="B19" s="262"/>
      <c r="C19" s="98"/>
      <c r="D19" s="106" t="s">
        <v>10</v>
      </c>
      <c r="E19" s="107">
        <f>+F19+G19+K19+W19</f>
        <v>32</v>
      </c>
      <c r="F19" s="108">
        <v>0</v>
      </c>
      <c r="G19" s="109">
        <f>SUM(H19:J19)</f>
        <v>6</v>
      </c>
      <c r="H19" s="110">
        <v>0</v>
      </c>
      <c r="I19" s="110">
        <v>0</v>
      </c>
      <c r="J19" s="111">
        <v>6</v>
      </c>
      <c r="K19" s="109">
        <f>SUM(L19:V19)</f>
        <v>23</v>
      </c>
      <c r="L19" s="110">
        <v>0</v>
      </c>
      <c r="M19" s="110">
        <v>0</v>
      </c>
      <c r="N19" s="110">
        <v>0</v>
      </c>
      <c r="O19" s="110">
        <v>3</v>
      </c>
      <c r="P19" s="110">
        <v>0</v>
      </c>
      <c r="Q19" s="110">
        <v>6</v>
      </c>
      <c r="R19" s="110">
        <v>1</v>
      </c>
      <c r="S19" s="110">
        <v>0</v>
      </c>
      <c r="T19" s="110">
        <v>0</v>
      </c>
      <c r="U19" s="110">
        <v>13</v>
      </c>
      <c r="V19" s="111">
        <v>0</v>
      </c>
      <c r="W19" s="112">
        <v>3</v>
      </c>
    </row>
    <row r="20" spans="2:23" s="9" customFormat="1" ht="17.25" customHeight="1">
      <c r="B20" s="262"/>
      <c r="C20" s="98"/>
      <c r="D20" s="113" t="s">
        <v>11</v>
      </c>
      <c r="E20" s="114">
        <f>+F20+G20+K20+W20</f>
        <v>130</v>
      </c>
      <c r="F20" s="115">
        <v>2</v>
      </c>
      <c r="G20" s="116">
        <f>SUM(H20:J20)</f>
        <v>74</v>
      </c>
      <c r="H20" s="117">
        <v>0</v>
      </c>
      <c r="I20" s="117">
        <v>52</v>
      </c>
      <c r="J20" s="118">
        <v>22</v>
      </c>
      <c r="K20" s="116">
        <f>SUM(L20:V20)</f>
        <v>48</v>
      </c>
      <c r="L20" s="117">
        <v>1</v>
      </c>
      <c r="M20" s="117">
        <v>0</v>
      </c>
      <c r="N20" s="117">
        <v>4</v>
      </c>
      <c r="O20" s="117">
        <v>5</v>
      </c>
      <c r="P20" s="117">
        <v>0</v>
      </c>
      <c r="Q20" s="117">
        <v>19</v>
      </c>
      <c r="R20" s="117">
        <v>1</v>
      </c>
      <c r="S20" s="117">
        <v>0</v>
      </c>
      <c r="T20" s="117">
        <v>0</v>
      </c>
      <c r="U20" s="117">
        <v>18</v>
      </c>
      <c r="V20" s="118">
        <v>0</v>
      </c>
      <c r="W20" s="119">
        <v>6</v>
      </c>
    </row>
    <row r="21" spans="2:23" s="9" customFormat="1" ht="17.25" customHeight="1" thickBot="1">
      <c r="B21" s="263"/>
      <c r="C21" s="120"/>
      <c r="D21" s="121" t="s">
        <v>12</v>
      </c>
      <c r="E21" s="122">
        <f>+F21+G21+K21+W21</f>
        <v>7</v>
      </c>
      <c r="F21" s="123">
        <v>0</v>
      </c>
      <c r="G21" s="124">
        <f>SUM(H21:J21)</f>
        <v>0</v>
      </c>
      <c r="H21" s="125">
        <v>0</v>
      </c>
      <c r="I21" s="125">
        <v>0</v>
      </c>
      <c r="J21" s="126">
        <v>0</v>
      </c>
      <c r="K21" s="124">
        <f>SUM(L21:V21)</f>
        <v>4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3</v>
      </c>
      <c r="V21" s="126">
        <v>1</v>
      </c>
      <c r="W21" s="127">
        <v>3</v>
      </c>
    </row>
    <row r="22" spans="2:23" s="9" customFormat="1" ht="17.25" customHeight="1">
      <c r="B22" s="261" t="s">
        <v>13</v>
      </c>
      <c r="C22" s="264">
        <f>$Y$2-4</f>
        <v>15</v>
      </c>
      <c r="D22" s="265"/>
      <c r="E22" s="81">
        <v>10361</v>
      </c>
      <c r="F22" s="75">
        <v>350</v>
      </c>
      <c r="G22" s="76">
        <v>5004</v>
      </c>
      <c r="H22" s="77"/>
      <c r="I22" s="77"/>
      <c r="J22" s="78"/>
      <c r="K22" s="76">
        <v>4482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74">
        <v>525</v>
      </c>
    </row>
    <row r="23" spans="2:23" s="9" customFormat="1" ht="17.25" customHeight="1">
      <c r="B23" s="262"/>
      <c r="C23" s="266">
        <f>$Y$2-3</f>
        <v>16</v>
      </c>
      <c r="D23" s="267"/>
      <c r="E23" s="81">
        <v>9553</v>
      </c>
      <c r="F23" s="75">
        <v>305</v>
      </c>
      <c r="G23" s="76">
        <v>4621</v>
      </c>
      <c r="H23" s="77"/>
      <c r="I23" s="77"/>
      <c r="J23" s="78"/>
      <c r="K23" s="76">
        <v>4175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4">
        <v>452</v>
      </c>
    </row>
    <row r="24" spans="2:23" s="9" customFormat="1" ht="17.25" customHeight="1">
      <c r="B24" s="262"/>
      <c r="C24" s="270">
        <f>$Y$2-2</f>
        <v>17</v>
      </c>
      <c r="D24" s="271"/>
      <c r="E24" s="81">
        <v>8755</v>
      </c>
      <c r="F24" s="75">
        <v>257</v>
      </c>
      <c r="G24" s="76">
        <v>4252</v>
      </c>
      <c r="H24" s="77"/>
      <c r="I24" s="77"/>
      <c r="J24" s="78"/>
      <c r="K24" s="76">
        <v>3845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4">
        <v>401</v>
      </c>
    </row>
    <row r="25" spans="2:23" s="9" customFormat="1" ht="17.25" customHeight="1">
      <c r="B25" s="262"/>
      <c r="C25" s="270">
        <f>$Y$2-1</f>
        <v>18</v>
      </c>
      <c r="D25" s="271"/>
      <c r="E25" s="81">
        <v>8419</v>
      </c>
      <c r="F25" s="75">
        <v>266</v>
      </c>
      <c r="G25" s="76">
        <v>4058</v>
      </c>
      <c r="H25" s="77"/>
      <c r="I25" s="77"/>
      <c r="J25" s="78"/>
      <c r="K25" s="76">
        <v>3653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4">
        <v>442</v>
      </c>
    </row>
    <row r="26" spans="2:23" s="9" customFormat="1" ht="17.25" customHeight="1">
      <c r="B26" s="262"/>
      <c r="C26" s="268">
        <f>$Y$2</f>
        <v>19</v>
      </c>
      <c r="D26" s="269"/>
      <c r="E26" s="128">
        <f>+F26+G26+K26+W26</f>
        <v>8480</v>
      </c>
      <c r="F26" s="75">
        <f>SUM(F27:F28)</f>
        <v>235</v>
      </c>
      <c r="G26" s="129">
        <f>SUM(G27:G28)</f>
        <v>4108</v>
      </c>
      <c r="H26" s="77"/>
      <c r="I26" s="77"/>
      <c r="J26" s="78"/>
      <c r="K26" s="129">
        <f>SUM(K27:K28)</f>
        <v>3649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112">
        <f>SUM(W27:W28)</f>
        <v>488</v>
      </c>
    </row>
    <row r="27" spans="2:23" s="9" customFormat="1" ht="17.25" customHeight="1">
      <c r="B27" s="262"/>
      <c r="C27" s="98"/>
      <c r="D27" s="99" t="s">
        <v>9</v>
      </c>
      <c r="E27" s="100">
        <f>+F27+G27+K27+W27</f>
        <v>6075</v>
      </c>
      <c r="F27" s="130">
        <v>203</v>
      </c>
      <c r="G27" s="102">
        <v>3636</v>
      </c>
      <c r="H27" s="131"/>
      <c r="I27" s="131"/>
      <c r="J27" s="132"/>
      <c r="K27" s="102">
        <v>1929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2"/>
      <c r="W27" s="105">
        <v>307</v>
      </c>
    </row>
    <row r="28" spans="2:23" s="9" customFormat="1" ht="17.25" customHeight="1">
      <c r="B28" s="262"/>
      <c r="C28" s="98"/>
      <c r="D28" s="106" t="s">
        <v>10</v>
      </c>
      <c r="E28" s="107">
        <f>+F28+G28+K28+W28</f>
        <v>2405</v>
      </c>
      <c r="F28" s="133">
        <v>32</v>
      </c>
      <c r="G28" s="109">
        <v>472</v>
      </c>
      <c r="H28" s="134"/>
      <c r="I28" s="134"/>
      <c r="J28" s="135"/>
      <c r="K28" s="109">
        <v>1720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112">
        <v>181</v>
      </c>
    </row>
    <row r="29" spans="2:23" s="9" customFormat="1" ht="17.25" customHeight="1">
      <c r="B29" s="262"/>
      <c r="C29" s="98"/>
      <c r="D29" s="113" t="s">
        <v>17</v>
      </c>
      <c r="E29" s="114">
        <f>+F29+G29+K29+W29</f>
        <v>7595</v>
      </c>
      <c r="F29" s="136">
        <v>212</v>
      </c>
      <c r="G29" s="116">
        <v>3862</v>
      </c>
      <c r="H29" s="137"/>
      <c r="I29" s="137"/>
      <c r="J29" s="138"/>
      <c r="K29" s="116">
        <v>3148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8"/>
      <c r="W29" s="119">
        <v>373</v>
      </c>
    </row>
    <row r="30" spans="2:23" s="9" customFormat="1" ht="17.25" customHeight="1" thickBot="1">
      <c r="B30" s="263"/>
      <c r="C30" s="120"/>
      <c r="D30" s="121" t="s">
        <v>18</v>
      </c>
      <c r="E30" s="122">
        <f>+F30+G30+K30+W30</f>
        <v>885</v>
      </c>
      <c r="F30" s="139">
        <v>23</v>
      </c>
      <c r="G30" s="124">
        <v>246</v>
      </c>
      <c r="H30" s="140"/>
      <c r="I30" s="140"/>
      <c r="J30" s="141"/>
      <c r="K30" s="124">
        <v>501</v>
      </c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127">
        <v>115</v>
      </c>
    </row>
    <row r="31" spans="2:10" s="15" customFormat="1" ht="11.25" customHeight="1">
      <c r="B31" s="14"/>
      <c r="C31" s="14"/>
      <c r="D31" s="14" t="s">
        <v>39</v>
      </c>
      <c r="E31" s="14"/>
      <c r="F31" s="14"/>
      <c r="G31" s="14"/>
      <c r="I31" s="16"/>
      <c r="J31" s="14" t="s">
        <v>24</v>
      </c>
    </row>
    <row r="32" spans="4:14" s="15" customFormat="1" ht="11.25" customHeight="1">
      <c r="D32" s="185" t="s">
        <v>42</v>
      </c>
      <c r="E32" s="185"/>
      <c r="F32" s="185"/>
      <c r="G32" s="185"/>
      <c r="H32" s="185"/>
      <c r="I32" s="185"/>
      <c r="J32" s="185"/>
      <c r="K32" s="184"/>
      <c r="L32" s="185"/>
      <c r="M32" s="185"/>
      <c r="N32" s="143"/>
    </row>
    <row r="33" s="15" customFormat="1" ht="11.25" customHeight="1"/>
    <row r="34" s="15" customFormat="1" ht="11.25" customHeight="1"/>
    <row r="35" s="15" customFormat="1" ht="11.25" customHeight="1"/>
    <row r="36" spans="2:25" s="8" customFormat="1" ht="17.25">
      <c r="B36" s="6" t="s">
        <v>40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Y36" s="17">
        <v>19</v>
      </c>
    </row>
    <row r="37" spans="2:23" ht="14.25" thickBot="1">
      <c r="B37" s="2" t="s">
        <v>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U37" s="192" t="s">
        <v>14</v>
      </c>
      <c r="V37" s="192"/>
      <c r="W37" s="192"/>
    </row>
    <row r="38" spans="2:23" ht="13.5">
      <c r="B38" s="208" t="s">
        <v>23</v>
      </c>
      <c r="C38" s="209"/>
      <c r="D38" s="210"/>
      <c r="E38" s="208" t="s">
        <v>22</v>
      </c>
      <c r="F38" s="43" t="s">
        <v>16</v>
      </c>
      <c r="G38" s="188" t="s">
        <v>26</v>
      </c>
      <c r="H38" s="188"/>
      <c r="I38" s="188"/>
      <c r="J38" s="188"/>
      <c r="K38" s="218" t="s">
        <v>27</v>
      </c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20"/>
      <c r="W38" s="210" t="s">
        <v>7</v>
      </c>
    </row>
    <row r="39" spans="2:23" ht="29.25" customHeight="1">
      <c r="B39" s="211"/>
      <c r="C39" s="212"/>
      <c r="D39" s="213"/>
      <c r="E39" s="211"/>
      <c r="F39" s="245" t="s">
        <v>3</v>
      </c>
      <c r="G39" s="206" t="s">
        <v>20</v>
      </c>
      <c r="H39" s="206" t="s">
        <v>21</v>
      </c>
      <c r="I39" s="206" t="s">
        <v>4</v>
      </c>
      <c r="J39" s="216" t="s">
        <v>5</v>
      </c>
      <c r="K39" s="230" t="s">
        <v>20</v>
      </c>
      <c r="L39" s="193" t="s">
        <v>25</v>
      </c>
      <c r="M39" s="193" t="s">
        <v>28</v>
      </c>
      <c r="N39" s="193" t="s">
        <v>29</v>
      </c>
      <c r="O39" s="203" t="s">
        <v>30</v>
      </c>
      <c r="P39" s="203" t="s">
        <v>31</v>
      </c>
      <c r="Q39" s="221" t="s">
        <v>32</v>
      </c>
      <c r="R39" s="227" t="s">
        <v>33</v>
      </c>
      <c r="S39" s="193" t="s">
        <v>34</v>
      </c>
      <c r="T39" s="227" t="s">
        <v>35</v>
      </c>
      <c r="U39" s="193" t="s">
        <v>6</v>
      </c>
      <c r="V39" s="199" t="s">
        <v>19</v>
      </c>
      <c r="W39" s="213"/>
    </row>
    <row r="40" spans="2:23" s="3" customFormat="1" ht="29.25" customHeight="1">
      <c r="B40" s="211"/>
      <c r="C40" s="212"/>
      <c r="D40" s="213"/>
      <c r="E40" s="211"/>
      <c r="F40" s="246"/>
      <c r="G40" s="206"/>
      <c r="H40" s="206"/>
      <c r="I40" s="206"/>
      <c r="J40" s="216"/>
      <c r="K40" s="231"/>
      <c r="L40" s="194"/>
      <c r="M40" s="194"/>
      <c r="N40" s="194"/>
      <c r="O40" s="204"/>
      <c r="P40" s="204"/>
      <c r="Q40" s="222"/>
      <c r="R40" s="228"/>
      <c r="S40" s="194"/>
      <c r="T40" s="228"/>
      <c r="U40" s="194"/>
      <c r="V40" s="200"/>
      <c r="W40" s="213"/>
    </row>
    <row r="41" spans="2:23" ht="29.25" customHeight="1" thickBot="1">
      <c r="B41" s="214"/>
      <c r="C41" s="215"/>
      <c r="D41" s="198"/>
      <c r="E41" s="214"/>
      <c r="F41" s="247"/>
      <c r="G41" s="207"/>
      <c r="H41" s="207"/>
      <c r="I41" s="207"/>
      <c r="J41" s="217"/>
      <c r="K41" s="232"/>
      <c r="L41" s="195"/>
      <c r="M41" s="195"/>
      <c r="N41" s="195"/>
      <c r="O41" s="205"/>
      <c r="P41" s="205"/>
      <c r="Q41" s="223"/>
      <c r="R41" s="229"/>
      <c r="S41" s="195"/>
      <c r="T41" s="229"/>
      <c r="U41" s="195"/>
      <c r="V41" s="36" t="s">
        <v>8</v>
      </c>
      <c r="W41" s="198"/>
    </row>
    <row r="42" spans="2:23" s="9" customFormat="1" ht="17.25" customHeight="1">
      <c r="B42" s="236" t="s">
        <v>0</v>
      </c>
      <c r="C42" s="238">
        <f>$Y$2-4</f>
        <v>15</v>
      </c>
      <c r="D42" s="239"/>
      <c r="E42" s="19">
        <f>+F42+G42+K42+W42</f>
        <v>100</v>
      </c>
      <c r="F42" s="44">
        <f>F8/$E8*100</f>
        <v>3.1645569620253164</v>
      </c>
      <c r="G42" s="39">
        <f>G8/$E8*100</f>
        <v>46.835443037974684</v>
      </c>
      <c r="H42" s="30"/>
      <c r="I42" s="30"/>
      <c r="J42" s="48"/>
      <c r="K42" s="54">
        <f aca="true" t="shared" si="1" ref="K42:K49">K8/$E8*100</f>
        <v>47.46835443037975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55"/>
      <c r="W42" s="27">
        <f aca="true" t="shared" si="2" ref="W42:W51">W8/$E8*100</f>
        <v>2.5316455696202533</v>
      </c>
    </row>
    <row r="43" spans="2:23" s="9" customFormat="1" ht="17.25" customHeight="1">
      <c r="B43" s="236"/>
      <c r="C43" s="201">
        <f>$Y$2-3</f>
        <v>16</v>
      </c>
      <c r="D43" s="202"/>
      <c r="E43" s="20">
        <f aca="true" t="shared" si="3" ref="E43:E51">+F43+G43+K43+W43</f>
        <v>100</v>
      </c>
      <c r="F43" s="45">
        <f aca="true" t="shared" si="4" ref="F43:G47">F9/$E9*100</f>
        <v>1.3793103448275863</v>
      </c>
      <c r="G43" s="40">
        <f t="shared" si="4"/>
        <v>50.3448275862069</v>
      </c>
      <c r="H43" s="31"/>
      <c r="I43" s="31"/>
      <c r="J43" s="49"/>
      <c r="K43" s="56">
        <f t="shared" si="1"/>
        <v>46.206896551724135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57"/>
      <c r="W43" s="12">
        <f t="shared" si="2"/>
        <v>2.0689655172413794</v>
      </c>
    </row>
    <row r="44" spans="2:23" s="9" customFormat="1" ht="17.25" customHeight="1">
      <c r="B44" s="236"/>
      <c r="C44" s="201">
        <f>$Y$2-2</f>
        <v>17</v>
      </c>
      <c r="D44" s="202"/>
      <c r="E44" s="20">
        <f t="shared" si="3"/>
        <v>100</v>
      </c>
      <c r="F44" s="45">
        <f t="shared" si="4"/>
        <v>0.8264462809917356</v>
      </c>
      <c r="G44" s="40">
        <f t="shared" si="4"/>
        <v>60.33057851239669</v>
      </c>
      <c r="H44" s="31"/>
      <c r="I44" s="31"/>
      <c r="J44" s="49"/>
      <c r="K44" s="56">
        <f t="shared" si="1"/>
        <v>38.84297520661157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57"/>
      <c r="W44" s="12">
        <f t="shared" si="2"/>
        <v>0</v>
      </c>
    </row>
    <row r="45" spans="2:23" s="9" customFormat="1" ht="17.25" customHeight="1">
      <c r="B45" s="236"/>
      <c r="C45" s="201">
        <f>$Y$2-1</f>
        <v>18</v>
      </c>
      <c r="D45" s="202"/>
      <c r="E45" s="20">
        <f t="shared" si="3"/>
        <v>100</v>
      </c>
      <c r="F45" s="45">
        <f t="shared" si="4"/>
        <v>0</v>
      </c>
      <c r="G45" s="40">
        <f t="shared" si="4"/>
        <v>60.74074074074074</v>
      </c>
      <c r="H45" s="31"/>
      <c r="I45" s="31"/>
      <c r="J45" s="49"/>
      <c r="K45" s="56">
        <f t="shared" si="1"/>
        <v>37.77777777777778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57"/>
      <c r="W45" s="12">
        <f t="shared" si="2"/>
        <v>1.4814814814814816</v>
      </c>
    </row>
    <row r="46" spans="2:23" s="9" customFormat="1" ht="17.25" customHeight="1" thickBot="1">
      <c r="B46" s="237"/>
      <c r="C46" s="242">
        <f>$Y$2</f>
        <v>19</v>
      </c>
      <c r="D46" s="243"/>
      <c r="E46" s="21">
        <f t="shared" si="3"/>
        <v>100</v>
      </c>
      <c r="F46" s="46">
        <f t="shared" si="4"/>
        <v>1.4598540145985401</v>
      </c>
      <c r="G46" s="41">
        <f t="shared" si="4"/>
        <v>54.01459854014598</v>
      </c>
      <c r="H46" s="33"/>
      <c r="I46" s="33"/>
      <c r="J46" s="50"/>
      <c r="K46" s="58">
        <f t="shared" si="1"/>
        <v>37.95620437956204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59"/>
      <c r="W46" s="13">
        <f t="shared" si="2"/>
        <v>6.569343065693431</v>
      </c>
    </row>
    <row r="47" spans="2:23" s="9" customFormat="1" ht="17.25" customHeight="1">
      <c r="B47" s="244" t="s">
        <v>15</v>
      </c>
      <c r="C47" s="238">
        <f>$Y$2-4</f>
        <v>15</v>
      </c>
      <c r="D47" s="239"/>
      <c r="E47" s="19">
        <f t="shared" si="3"/>
        <v>100</v>
      </c>
      <c r="F47" s="47">
        <f t="shared" si="4"/>
        <v>3.1645569620253164</v>
      </c>
      <c r="G47" s="42">
        <f aca="true" t="shared" si="5" ref="G47:J51">G13/$E13*100</f>
        <v>46.835443037974684</v>
      </c>
      <c r="H47" s="32">
        <f t="shared" si="5"/>
        <v>0</v>
      </c>
      <c r="I47" s="32">
        <f t="shared" si="5"/>
        <v>30.37974683544304</v>
      </c>
      <c r="J47" s="51">
        <f t="shared" si="5"/>
        <v>16.455696202531644</v>
      </c>
      <c r="K47" s="56">
        <f t="shared" si="1"/>
        <v>47.46835443037975</v>
      </c>
      <c r="L47" s="32">
        <f aca="true" t="shared" si="6" ref="L47:M49">L13/$E13*100</f>
        <v>3.1645569620253164</v>
      </c>
      <c r="M47" s="186">
        <f t="shared" si="6"/>
        <v>0.6329113924050633</v>
      </c>
      <c r="N47" s="32">
        <f aca="true" t="shared" si="7" ref="N47:T49">N13/$E13*100</f>
        <v>1.2658227848101267</v>
      </c>
      <c r="O47" s="32">
        <f t="shared" si="7"/>
        <v>4.430379746835443</v>
      </c>
      <c r="P47" s="32">
        <f t="shared" si="7"/>
        <v>0</v>
      </c>
      <c r="Q47" s="186">
        <f t="shared" si="7"/>
        <v>16.455696202531644</v>
      </c>
      <c r="R47" s="186">
        <f t="shared" si="7"/>
        <v>0.6329113924050633</v>
      </c>
      <c r="S47" s="186">
        <f t="shared" si="7"/>
        <v>0.6329113924050633</v>
      </c>
      <c r="T47" s="186">
        <f t="shared" si="7"/>
        <v>0</v>
      </c>
      <c r="U47" s="32">
        <f aca="true" t="shared" si="8" ref="U47:V49">U13/$E13*100</f>
        <v>18.354430379746837</v>
      </c>
      <c r="V47" s="60">
        <f t="shared" si="8"/>
        <v>1.89873417721519</v>
      </c>
      <c r="W47" s="27">
        <f t="shared" si="2"/>
        <v>2.5316455696202533</v>
      </c>
    </row>
    <row r="48" spans="2:23" s="9" customFormat="1" ht="17.25" customHeight="1">
      <c r="B48" s="236"/>
      <c r="C48" s="201">
        <f>$Y$2-3</f>
        <v>16</v>
      </c>
      <c r="D48" s="202"/>
      <c r="E48" s="20">
        <f t="shared" si="3"/>
        <v>100</v>
      </c>
      <c r="F48" s="47">
        <f>F14/$E14*100</f>
        <v>1.3888888888888888</v>
      </c>
      <c r="G48" s="42">
        <f t="shared" si="5"/>
        <v>50.69444444444444</v>
      </c>
      <c r="H48" s="32">
        <f t="shared" si="5"/>
        <v>0</v>
      </c>
      <c r="I48" s="32">
        <f t="shared" si="5"/>
        <v>34.02777777777778</v>
      </c>
      <c r="J48" s="51">
        <f t="shared" si="5"/>
        <v>16.666666666666664</v>
      </c>
      <c r="K48" s="56">
        <f t="shared" si="1"/>
        <v>46.52777777777778</v>
      </c>
      <c r="L48" s="32">
        <f t="shared" si="6"/>
        <v>2.083333333333333</v>
      </c>
      <c r="M48" s="32">
        <f t="shared" si="6"/>
        <v>0.6944444444444444</v>
      </c>
      <c r="N48" s="32">
        <f t="shared" si="7"/>
        <v>1.3888888888888888</v>
      </c>
      <c r="O48" s="32">
        <f t="shared" si="7"/>
        <v>7.638888888888889</v>
      </c>
      <c r="P48" s="32">
        <f t="shared" si="7"/>
        <v>0</v>
      </c>
      <c r="Q48" s="32">
        <f t="shared" si="7"/>
        <v>12.5</v>
      </c>
      <c r="R48" s="32">
        <f t="shared" si="7"/>
        <v>0</v>
      </c>
      <c r="S48" s="32">
        <f t="shared" si="7"/>
        <v>0</v>
      </c>
      <c r="T48" s="32">
        <f t="shared" si="7"/>
        <v>0</v>
      </c>
      <c r="U48" s="32">
        <f t="shared" si="8"/>
        <v>20.833333333333336</v>
      </c>
      <c r="V48" s="60">
        <f t="shared" si="8"/>
        <v>1.3888888888888888</v>
      </c>
      <c r="W48" s="28">
        <f t="shared" si="2"/>
        <v>1.3888888888888888</v>
      </c>
    </row>
    <row r="49" spans="2:23" s="9" customFormat="1" ht="17.25" customHeight="1">
      <c r="B49" s="236"/>
      <c r="C49" s="201">
        <f>$Y$2-2</f>
        <v>17</v>
      </c>
      <c r="D49" s="202"/>
      <c r="E49" s="20">
        <f t="shared" si="3"/>
        <v>100</v>
      </c>
      <c r="F49" s="47">
        <f>F15/$E15*100</f>
        <v>0.8264462809917356</v>
      </c>
      <c r="G49" s="42">
        <f t="shared" si="5"/>
        <v>60.33057851239669</v>
      </c>
      <c r="H49" s="32">
        <f t="shared" si="5"/>
        <v>0</v>
      </c>
      <c r="I49" s="32">
        <f t="shared" si="5"/>
        <v>43.80165289256198</v>
      </c>
      <c r="J49" s="51">
        <f t="shared" si="5"/>
        <v>16.528925619834713</v>
      </c>
      <c r="K49" s="56">
        <f t="shared" si="1"/>
        <v>38.84297520661157</v>
      </c>
      <c r="L49" s="32">
        <f t="shared" si="6"/>
        <v>0</v>
      </c>
      <c r="M49" s="32">
        <f t="shared" si="6"/>
        <v>0</v>
      </c>
      <c r="N49" s="32">
        <f t="shared" si="7"/>
        <v>1.6528925619834711</v>
      </c>
      <c r="O49" s="32">
        <f t="shared" si="7"/>
        <v>6.6115702479338845</v>
      </c>
      <c r="P49" s="32">
        <f t="shared" si="7"/>
        <v>0.8264462809917356</v>
      </c>
      <c r="Q49" s="32">
        <f t="shared" si="7"/>
        <v>9.917355371900827</v>
      </c>
      <c r="R49" s="32">
        <f t="shared" si="7"/>
        <v>0</v>
      </c>
      <c r="S49" s="32">
        <f t="shared" si="7"/>
        <v>0</v>
      </c>
      <c r="T49" s="32">
        <f t="shared" si="7"/>
        <v>0</v>
      </c>
      <c r="U49" s="32">
        <f t="shared" si="8"/>
        <v>18.181818181818183</v>
      </c>
      <c r="V49" s="60">
        <f t="shared" si="8"/>
        <v>1.6528925619834711</v>
      </c>
      <c r="W49" s="28">
        <f t="shared" si="2"/>
        <v>0</v>
      </c>
    </row>
    <row r="50" spans="2:23" s="9" customFormat="1" ht="17.25" customHeight="1">
      <c r="B50" s="236"/>
      <c r="C50" s="201">
        <f>$Y$2-1</f>
        <v>18</v>
      </c>
      <c r="D50" s="202"/>
      <c r="E50" s="20">
        <f t="shared" si="3"/>
        <v>100</v>
      </c>
      <c r="F50" s="47">
        <f>F16/$E16*100</f>
        <v>0</v>
      </c>
      <c r="G50" s="42">
        <f t="shared" si="5"/>
        <v>60.902255639097746</v>
      </c>
      <c r="H50" s="32">
        <f t="shared" si="5"/>
        <v>0</v>
      </c>
      <c r="I50" s="32">
        <f t="shared" si="5"/>
        <v>31.57894736842105</v>
      </c>
      <c r="J50" s="51">
        <f t="shared" si="5"/>
        <v>29.32330827067669</v>
      </c>
      <c r="K50" s="56">
        <f aca="true" t="shared" si="9" ref="K50:N51">K16/$E16*100</f>
        <v>37.59398496240601</v>
      </c>
      <c r="L50" s="32">
        <f t="shared" si="9"/>
        <v>3.7593984962406015</v>
      </c>
      <c r="M50" s="32">
        <f t="shared" si="9"/>
        <v>0.7518796992481203</v>
      </c>
      <c r="N50" s="32">
        <f t="shared" si="9"/>
        <v>1.5037593984962405</v>
      </c>
      <c r="O50" s="32">
        <f aca="true" t="shared" si="10" ref="O50:U51">O16/$E16*100</f>
        <v>5.263157894736842</v>
      </c>
      <c r="P50" s="32">
        <f t="shared" si="10"/>
        <v>0</v>
      </c>
      <c r="Q50" s="32">
        <f t="shared" si="10"/>
        <v>12.030075187969924</v>
      </c>
      <c r="R50" s="32">
        <f t="shared" si="10"/>
        <v>0</v>
      </c>
      <c r="S50" s="32">
        <f t="shared" si="10"/>
        <v>0</v>
      </c>
      <c r="T50" s="32">
        <f t="shared" si="10"/>
        <v>0</v>
      </c>
      <c r="U50" s="32">
        <f t="shared" si="10"/>
        <v>12.781954887218044</v>
      </c>
      <c r="V50" s="60">
        <f>V16/$E16*100</f>
        <v>1.5037593984962405</v>
      </c>
      <c r="W50" s="28">
        <f t="shared" si="2"/>
        <v>1.5037593984962405</v>
      </c>
    </row>
    <row r="51" spans="2:23" s="9" customFormat="1" ht="17.25" customHeight="1">
      <c r="B51" s="236"/>
      <c r="C51" s="240">
        <f>$Y$2</f>
        <v>19</v>
      </c>
      <c r="D51" s="241"/>
      <c r="E51" s="22">
        <f t="shared" si="3"/>
        <v>100</v>
      </c>
      <c r="F51" s="47">
        <f>F17/$E17*100</f>
        <v>1.4598540145985401</v>
      </c>
      <c r="G51" s="42">
        <f t="shared" si="5"/>
        <v>54.01459854014598</v>
      </c>
      <c r="H51" s="32">
        <f t="shared" si="5"/>
        <v>0</v>
      </c>
      <c r="I51" s="32">
        <f t="shared" si="5"/>
        <v>37.95620437956204</v>
      </c>
      <c r="J51" s="51">
        <f t="shared" si="5"/>
        <v>16.05839416058394</v>
      </c>
      <c r="K51" s="56">
        <f>K17/$E17*100</f>
        <v>37.95620437956204</v>
      </c>
      <c r="L51" s="32">
        <f t="shared" si="9"/>
        <v>0.7299270072992701</v>
      </c>
      <c r="M51" s="32">
        <f t="shared" si="9"/>
        <v>0</v>
      </c>
      <c r="N51" s="32">
        <f t="shared" si="9"/>
        <v>2.9197080291970803</v>
      </c>
      <c r="O51" s="32">
        <f aca="true" t="shared" si="11" ref="O51:T51">O17/$E17*100</f>
        <v>3.64963503649635</v>
      </c>
      <c r="P51" s="32">
        <f t="shared" si="11"/>
        <v>0</v>
      </c>
      <c r="Q51" s="32">
        <f t="shared" si="11"/>
        <v>13.86861313868613</v>
      </c>
      <c r="R51" s="32">
        <f t="shared" si="11"/>
        <v>0.7299270072992701</v>
      </c>
      <c r="S51" s="32">
        <f t="shared" si="11"/>
        <v>0</v>
      </c>
      <c r="T51" s="32">
        <f t="shared" si="11"/>
        <v>0</v>
      </c>
      <c r="U51" s="32">
        <f t="shared" si="10"/>
        <v>15.328467153284672</v>
      </c>
      <c r="V51" s="60">
        <f>V17/$E17*100</f>
        <v>0.7299270072992701</v>
      </c>
      <c r="W51" s="29">
        <f t="shared" si="2"/>
        <v>6.569343065693431</v>
      </c>
    </row>
    <row r="52" spans="2:23" s="9" customFormat="1" ht="17.25" customHeight="1">
      <c r="B52" s="236"/>
      <c r="C52" s="4"/>
      <c r="D52" s="10" t="s">
        <v>9</v>
      </c>
      <c r="E52" s="63">
        <f>E18/$E$17*100</f>
        <v>76.64233576642336</v>
      </c>
      <c r="F52" s="144">
        <f aca="true" t="shared" si="12" ref="F52:W52">F18/$E$17*100</f>
        <v>1.4598540145985401</v>
      </c>
      <c r="G52" s="145">
        <f t="shared" si="12"/>
        <v>49.63503649635037</v>
      </c>
      <c r="H52" s="146">
        <f t="shared" si="12"/>
        <v>0</v>
      </c>
      <c r="I52" s="146">
        <f t="shared" si="12"/>
        <v>37.95620437956204</v>
      </c>
      <c r="J52" s="147">
        <f t="shared" si="12"/>
        <v>11.678832116788321</v>
      </c>
      <c r="K52" s="148">
        <f t="shared" si="12"/>
        <v>21.16788321167883</v>
      </c>
      <c r="L52" s="146">
        <f t="shared" si="12"/>
        <v>0.7299270072992701</v>
      </c>
      <c r="M52" s="146">
        <f t="shared" si="12"/>
        <v>0</v>
      </c>
      <c r="N52" s="146">
        <f t="shared" si="12"/>
        <v>2.9197080291970803</v>
      </c>
      <c r="O52" s="146">
        <f t="shared" si="12"/>
        <v>1.4598540145985401</v>
      </c>
      <c r="P52" s="146">
        <f t="shared" si="12"/>
        <v>0</v>
      </c>
      <c r="Q52" s="146">
        <f t="shared" si="12"/>
        <v>9.48905109489051</v>
      </c>
      <c r="R52" s="146">
        <f t="shared" si="12"/>
        <v>0</v>
      </c>
      <c r="S52" s="146">
        <f t="shared" si="12"/>
        <v>0</v>
      </c>
      <c r="T52" s="146">
        <f t="shared" si="12"/>
        <v>0</v>
      </c>
      <c r="U52" s="146">
        <f t="shared" si="12"/>
        <v>5.839416058394161</v>
      </c>
      <c r="V52" s="149">
        <f t="shared" si="12"/>
        <v>0.7299270072992701</v>
      </c>
      <c r="W52" s="150">
        <f t="shared" si="12"/>
        <v>4.37956204379562</v>
      </c>
    </row>
    <row r="53" spans="2:23" s="9" customFormat="1" ht="17.25" customHeight="1">
      <c r="B53" s="236"/>
      <c r="C53" s="4"/>
      <c r="D53" s="65" t="s">
        <v>10</v>
      </c>
      <c r="E53" s="26">
        <f>E19/$E$17*100</f>
        <v>23.357664233576642</v>
      </c>
      <c r="F53" s="151">
        <f aca="true" t="shared" si="13" ref="F53:W53">F19/$E$17*100</f>
        <v>0</v>
      </c>
      <c r="G53" s="152">
        <f t="shared" si="13"/>
        <v>4.37956204379562</v>
      </c>
      <c r="H53" s="153">
        <f t="shared" si="13"/>
        <v>0</v>
      </c>
      <c r="I53" s="153">
        <f t="shared" si="13"/>
        <v>0</v>
      </c>
      <c r="J53" s="154">
        <f t="shared" si="13"/>
        <v>4.37956204379562</v>
      </c>
      <c r="K53" s="155">
        <f t="shared" si="13"/>
        <v>16.78832116788321</v>
      </c>
      <c r="L53" s="153">
        <f t="shared" si="13"/>
        <v>0</v>
      </c>
      <c r="M53" s="153">
        <f t="shared" si="13"/>
        <v>0</v>
      </c>
      <c r="N53" s="153">
        <f t="shared" si="13"/>
        <v>0</v>
      </c>
      <c r="O53" s="153">
        <f t="shared" si="13"/>
        <v>2.18978102189781</v>
      </c>
      <c r="P53" s="153">
        <f t="shared" si="13"/>
        <v>0</v>
      </c>
      <c r="Q53" s="153">
        <f t="shared" si="13"/>
        <v>4.37956204379562</v>
      </c>
      <c r="R53" s="153">
        <f t="shared" si="13"/>
        <v>0.7299270072992701</v>
      </c>
      <c r="S53" s="153">
        <f t="shared" si="13"/>
        <v>0</v>
      </c>
      <c r="T53" s="153">
        <f t="shared" si="13"/>
        <v>0</v>
      </c>
      <c r="U53" s="153">
        <f t="shared" si="13"/>
        <v>9.48905109489051</v>
      </c>
      <c r="V53" s="156">
        <f t="shared" si="13"/>
        <v>0</v>
      </c>
      <c r="W53" s="157">
        <f t="shared" si="13"/>
        <v>2.18978102189781</v>
      </c>
    </row>
    <row r="54" spans="2:23" s="9" customFormat="1" ht="17.25" customHeight="1">
      <c r="B54" s="236"/>
      <c r="C54" s="4"/>
      <c r="D54" s="66" t="s">
        <v>11</v>
      </c>
      <c r="E54" s="67">
        <f>E20/$E$17*100</f>
        <v>94.8905109489051</v>
      </c>
      <c r="F54" s="158">
        <f aca="true" t="shared" si="14" ref="F54:W54">F20/$E$17*100</f>
        <v>1.4598540145985401</v>
      </c>
      <c r="G54" s="159">
        <f t="shared" si="14"/>
        <v>54.01459854014598</v>
      </c>
      <c r="H54" s="160">
        <f t="shared" si="14"/>
        <v>0</v>
      </c>
      <c r="I54" s="160">
        <f t="shared" si="14"/>
        <v>37.95620437956204</v>
      </c>
      <c r="J54" s="161">
        <f t="shared" si="14"/>
        <v>16.05839416058394</v>
      </c>
      <c r="K54" s="162">
        <f t="shared" si="14"/>
        <v>35.03649635036496</v>
      </c>
      <c r="L54" s="160">
        <f t="shared" si="14"/>
        <v>0.7299270072992701</v>
      </c>
      <c r="M54" s="160">
        <f t="shared" si="14"/>
        <v>0</v>
      </c>
      <c r="N54" s="160">
        <f t="shared" si="14"/>
        <v>2.9197080291970803</v>
      </c>
      <c r="O54" s="160">
        <f t="shared" si="14"/>
        <v>3.64963503649635</v>
      </c>
      <c r="P54" s="160">
        <f t="shared" si="14"/>
        <v>0</v>
      </c>
      <c r="Q54" s="160">
        <f t="shared" si="14"/>
        <v>13.86861313868613</v>
      </c>
      <c r="R54" s="160">
        <f t="shared" si="14"/>
        <v>0.7299270072992701</v>
      </c>
      <c r="S54" s="160">
        <f t="shared" si="14"/>
        <v>0</v>
      </c>
      <c r="T54" s="160">
        <f t="shared" si="14"/>
        <v>0</v>
      </c>
      <c r="U54" s="160">
        <f t="shared" si="14"/>
        <v>13.138686131386862</v>
      </c>
      <c r="V54" s="163">
        <f t="shared" si="14"/>
        <v>0</v>
      </c>
      <c r="W54" s="164">
        <f t="shared" si="14"/>
        <v>4.37956204379562</v>
      </c>
    </row>
    <row r="55" spans="2:23" s="9" customFormat="1" ht="17.25" customHeight="1" thickBot="1">
      <c r="B55" s="237"/>
      <c r="C55" s="5"/>
      <c r="D55" s="11" t="s">
        <v>12</v>
      </c>
      <c r="E55" s="23">
        <f>E21/$E$17*100</f>
        <v>5.109489051094891</v>
      </c>
      <c r="F55" s="165">
        <f aca="true" t="shared" si="15" ref="F55:W55">F21/$E$17*100</f>
        <v>0</v>
      </c>
      <c r="G55" s="166">
        <f t="shared" si="15"/>
        <v>0</v>
      </c>
      <c r="H55" s="167">
        <f t="shared" si="15"/>
        <v>0</v>
      </c>
      <c r="I55" s="167">
        <f t="shared" si="15"/>
        <v>0</v>
      </c>
      <c r="J55" s="168">
        <f t="shared" si="15"/>
        <v>0</v>
      </c>
      <c r="K55" s="169">
        <f t="shared" si="15"/>
        <v>2.9197080291970803</v>
      </c>
      <c r="L55" s="167">
        <f t="shared" si="15"/>
        <v>0</v>
      </c>
      <c r="M55" s="167">
        <f t="shared" si="15"/>
        <v>0</v>
      </c>
      <c r="N55" s="167">
        <f t="shared" si="15"/>
        <v>0</v>
      </c>
      <c r="O55" s="167">
        <f t="shared" si="15"/>
        <v>0</v>
      </c>
      <c r="P55" s="167">
        <f t="shared" si="15"/>
        <v>0</v>
      </c>
      <c r="Q55" s="167">
        <f t="shared" si="15"/>
        <v>0</v>
      </c>
      <c r="R55" s="167">
        <f t="shared" si="15"/>
        <v>0</v>
      </c>
      <c r="S55" s="167">
        <f t="shared" si="15"/>
        <v>0</v>
      </c>
      <c r="T55" s="167">
        <f t="shared" si="15"/>
        <v>0</v>
      </c>
      <c r="U55" s="167">
        <f t="shared" si="15"/>
        <v>2.18978102189781</v>
      </c>
      <c r="V55" s="170">
        <f t="shared" si="15"/>
        <v>0.7299270072992701</v>
      </c>
      <c r="W55" s="171">
        <f t="shared" si="15"/>
        <v>2.18978102189781</v>
      </c>
    </row>
    <row r="56" spans="2:23" s="9" customFormat="1" ht="17.25" customHeight="1">
      <c r="B56" s="244" t="s">
        <v>13</v>
      </c>
      <c r="C56" s="238">
        <f>$Y$2-4</f>
        <v>15</v>
      </c>
      <c r="D56" s="239"/>
      <c r="E56" s="24">
        <f>+F56+G56+K56+W56</f>
        <v>100</v>
      </c>
      <c r="F56" s="47">
        <f aca="true" t="shared" si="16" ref="F56:G60">F22/$E22*100</f>
        <v>3.3780523115529393</v>
      </c>
      <c r="G56" s="42">
        <f t="shared" si="16"/>
        <v>48.29649647717402</v>
      </c>
      <c r="H56" s="34"/>
      <c r="I56" s="34"/>
      <c r="J56" s="52"/>
      <c r="K56" s="56">
        <f>K22/$E22*100</f>
        <v>43.25837274394363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61"/>
      <c r="W56" s="27">
        <f>W22/$E22*100</f>
        <v>5.0670784673294085</v>
      </c>
    </row>
    <row r="57" spans="2:23" s="9" customFormat="1" ht="17.25" customHeight="1">
      <c r="B57" s="236"/>
      <c r="C57" s="201">
        <f>$Y$2-3</f>
        <v>16</v>
      </c>
      <c r="D57" s="202"/>
      <c r="E57" s="25">
        <f>+F57+G57+K57+W57</f>
        <v>100</v>
      </c>
      <c r="F57" s="47">
        <f t="shared" si="16"/>
        <v>3.192714330576782</v>
      </c>
      <c r="G57" s="42">
        <f t="shared" si="16"/>
        <v>48.37223908719774</v>
      </c>
      <c r="H57" s="31"/>
      <c r="I57" s="31"/>
      <c r="J57" s="49"/>
      <c r="K57" s="56">
        <f>K23/$E23*100</f>
        <v>43.70354862346907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57"/>
      <c r="W57" s="28">
        <f>W23/$E23*100</f>
        <v>4.731497958756411</v>
      </c>
    </row>
    <row r="58" spans="2:23" s="9" customFormat="1" ht="17.25" customHeight="1">
      <c r="B58" s="236"/>
      <c r="C58" s="201">
        <f>$Y$2-2</f>
        <v>17</v>
      </c>
      <c r="D58" s="202"/>
      <c r="E58" s="25">
        <f>+F58+G58+K58+W58</f>
        <v>100.00000000000001</v>
      </c>
      <c r="F58" s="47">
        <f t="shared" si="16"/>
        <v>2.9354654483152482</v>
      </c>
      <c r="G58" s="42">
        <f t="shared" si="16"/>
        <v>48.56653340948029</v>
      </c>
      <c r="H58" s="31"/>
      <c r="I58" s="31"/>
      <c r="J58" s="49"/>
      <c r="K58" s="56">
        <f>K24/$E24*100</f>
        <v>43.917761279268994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57"/>
      <c r="W58" s="28">
        <f>W24/$E24*100</f>
        <v>4.580239862935465</v>
      </c>
    </row>
    <row r="59" spans="2:23" s="9" customFormat="1" ht="17.25" customHeight="1">
      <c r="B59" s="236"/>
      <c r="C59" s="201">
        <f>$Y$2-1</f>
        <v>18</v>
      </c>
      <c r="D59" s="202"/>
      <c r="E59" s="25">
        <f>+F59+G59+K59+W59</f>
        <v>100</v>
      </c>
      <c r="F59" s="47">
        <f t="shared" si="16"/>
        <v>3.1595201330324265</v>
      </c>
      <c r="G59" s="42">
        <f t="shared" si="16"/>
        <v>48.20049887159995</v>
      </c>
      <c r="H59" s="31"/>
      <c r="I59" s="31"/>
      <c r="J59" s="49"/>
      <c r="K59" s="56">
        <f>K25/$E25*100</f>
        <v>43.389951300629534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57"/>
      <c r="W59" s="28">
        <f>W25/$E25*100</f>
        <v>5.2500296947380924</v>
      </c>
    </row>
    <row r="60" spans="2:23" s="9" customFormat="1" ht="17.25" customHeight="1">
      <c r="B60" s="236"/>
      <c r="C60" s="240">
        <f>$Y$2</f>
        <v>19</v>
      </c>
      <c r="D60" s="241"/>
      <c r="E60" s="26">
        <f>+F60+G60+K60+W60</f>
        <v>100</v>
      </c>
      <c r="F60" s="47">
        <f t="shared" si="16"/>
        <v>2.7712264150943398</v>
      </c>
      <c r="G60" s="42">
        <f>G26/$E26*100</f>
        <v>48.44339622641509</v>
      </c>
      <c r="H60" s="35"/>
      <c r="I60" s="35"/>
      <c r="J60" s="53"/>
      <c r="K60" s="56">
        <f>K26/$E26*100</f>
        <v>43.030660377358494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62"/>
      <c r="W60" s="29">
        <f>W26/$E26*100</f>
        <v>5.754716981132075</v>
      </c>
    </row>
    <row r="61" spans="2:23" s="9" customFormat="1" ht="17.25" customHeight="1">
      <c r="B61" s="236"/>
      <c r="C61" s="4"/>
      <c r="D61" s="10" t="s">
        <v>9</v>
      </c>
      <c r="E61" s="63">
        <f aca="true" t="shared" si="17" ref="E61:G64">E27/$E$26*100</f>
        <v>71.63915094339622</v>
      </c>
      <c r="F61" s="144">
        <f t="shared" si="17"/>
        <v>2.393867924528302</v>
      </c>
      <c r="G61" s="145">
        <f t="shared" si="17"/>
        <v>42.87735849056604</v>
      </c>
      <c r="H61" s="172"/>
      <c r="I61" s="172"/>
      <c r="J61" s="173"/>
      <c r="K61" s="148">
        <f>K27/$E$26*100</f>
        <v>22.747641509433965</v>
      </c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4"/>
      <c r="W61" s="150">
        <f>W27/$E$26*100</f>
        <v>3.6202830188679243</v>
      </c>
    </row>
    <row r="62" spans="2:23" s="9" customFormat="1" ht="17.25" customHeight="1">
      <c r="B62" s="236"/>
      <c r="C62" s="4"/>
      <c r="D62" s="65" t="s">
        <v>10</v>
      </c>
      <c r="E62" s="26">
        <f t="shared" si="17"/>
        <v>28.360849056603776</v>
      </c>
      <c r="F62" s="151">
        <f t="shared" si="17"/>
        <v>0.37735849056603776</v>
      </c>
      <c r="G62" s="152">
        <f t="shared" si="17"/>
        <v>5.566037735849057</v>
      </c>
      <c r="H62" s="175"/>
      <c r="I62" s="175"/>
      <c r="J62" s="176"/>
      <c r="K62" s="155">
        <f>K28/$E$26*100</f>
        <v>20.28301886792453</v>
      </c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7"/>
      <c r="W62" s="157">
        <f>W28/$E$26*100</f>
        <v>2.1344339622641506</v>
      </c>
    </row>
    <row r="63" spans="2:23" s="9" customFormat="1" ht="17.25" customHeight="1">
      <c r="B63" s="236"/>
      <c r="C63" s="4"/>
      <c r="D63" s="66" t="s">
        <v>17</v>
      </c>
      <c r="E63" s="67">
        <f t="shared" si="17"/>
        <v>89.56367924528303</v>
      </c>
      <c r="F63" s="158">
        <f t="shared" si="17"/>
        <v>2.5</v>
      </c>
      <c r="G63" s="159">
        <f t="shared" si="17"/>
        <v>45.54245283018868</v>
      </c>
      <c r="H63" s="178"/>
      <c r="I63" s="178"/>
      <c r="J63" s="179"/>
      <c r="K63" s="162">
        <f>K29/$E$26*100</f>
        <v>37.12264150943396</v>
      </c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80"/>
      <c r="W63" s="164">
        <f>W29/$E$26*100</f>
        <v>4.398584905660377</v>
      </c>
    </row>
    <row r="64" spans="2:23" s="9" customFormat="1" ht="17.25" customHeight="1" thickBot="1">
      <c r="B64" s="237"/>
      <c r="C64" s="5"/>
      <c r="D64" s="11" t="s">
        <v>18</v>
      </c>
      <c r="E64" s="64">
        <f t="shared" si="17"/>
        <v>10.43632075471698</v>
      </c>
      <c r="F64" s="165">
        <f t="shared" si="17"/>
        <v>0.2712264150943396</v>
      </c>
      <c r="G64" s="166">
        <f t="shared" si="17"/>
        <v>2.900943396226415</v>
      </c>
      <c r="H64" s="181"/>
      <c r="I64" s="181"/>
      <c r="J64" s="182"/>
      <c r="K64" s="169">
        <f>K30/$E$26*100</f>
        <v>5.908018867924528</v>
      </c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3"/>
      <c r="W64" s="171">
        <f>W30/$E$26*100</f>
        <v>1.3561320754716981</v>
      </c>
    </row>
    <row r="65" spans="2:23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3.5">
      <c r="B66" s="2"/>
      <c r="C66" s="2"/>
      <c r="D66" s="2" t="s">
        <v>41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</sheetData>
  <sheetProtection/>
  <mergeCells count="82">
    <mergeCell ref="B56:B64"/>
    <mergeCell ref="C56:D56"/>
    <mergeCell ref="C57:D57"/>
    <mergeCell ref="C58:D58"/>
    <mergeCell ref="C59:D59"/>
    <mergeCell ref="C60:D60"/>
    <mergeCell ref="C16:D16"/>
    <mergeCell ref="C17:D17"/>
    <mergeCell ref="B22:B30"/>
    <mergeCell ref="C22:D22"/>
    <mergeCell ref="C23:D23"/>
    <mergeCell ref="C24:D24"/>
    <mergeCell ref="C25:D25"/>
    <mergeCell ref="C26:D26"/>
    <mergeCell ref="B13:B21"/>
    <mergeCell ref="C15:D15"/>
    <mergeCell ref="C12:D12"/>
    <mergeCell ref="B8:B12"/>
    <mergeCell ref="C13:D13"/>
    <mergeCell ref="C14:D14"/>
    <mergeCell ref="C8:D8"/>
    <mergeCell ref="C9:D9"/>
    <mergeCell ref="C10:D10"/>
    <mergeCell ref="C11:D11"/>
    <mergeCell ref="K4:V4"/>
    <mergeCell ref="B4:D7"/>
    <mergeCell ref="E4:E7"/>
    <mergeCell ref="F5:F7"/>
    <mergeCell ref="G5:G7"/>
    <mergeCell ref="L5:L7"/>
    <mergeCell ref="N5:N7"/>
    <mergeCell ref="T5:T7"/>
    <mergeCell ref="R5:R7"/>
    <mergeCell ref="P5:P7"/>
    <mergeCell ref="W38:W41"/>
    <mergeCell ref="L39:L41"/>
    <mergeCell ref="N39:N41"/>
    <mergeCell ref="Q39:Q41"/>
    <mergeCell ref="U39:U41"/>
    <mergeCell ref="S39:S41"/>
    <mergeCell ref="R39:R41"/>
    <mergeCell ref="B47:B55"/>
    <mergeCell ref="C47:D47"/>
    <mergeCell ref="C48:D48"/>
    <mergeCell ref="G38:J38"/>
    <mergeCell ref="F39:F41"/>
    <mergeCell ref="C42:D42"/>
    <mergeCell ref="C51:D51"/>
    <mergeCell ref="C43:D43"/>
    <mergeCell ref="C44:D44"/>
    <mergeCell ref="C45:D45"/>
    <mergeCell ref="C46:D46"/>
    <mergeCell ref="P39:P41"/>
    <mergeCell ref="K38:V38"/>
    <mergeCell ref="Q5:Q7"/>
    <mergeCell ref="O5:O7"/>
    <mergeCell ref="S5:S7"/>
    <mergeCell ref="T39:T41"/>
    <mergeCell ref="K39:K41"/>
    <mergeCell ref="V39:V40"/>
    <mergeCell ref="K5:K7"/>
    <mergeCell ref="M39:M41"/>
    <mergeCell ref="C49:D49"/>
    <mergeCell ref="C50:D50"/>
    <mergeCell ref="O39:O41"/>
    <mergeCell ref="G39:G41"/>
    <mergeCell ref="I39:I41"/>
    <mergeCell ref="B38:D41"/>
    <mergeCell ref="H39:H41"/>
    <mergeCell ref="J39:J41"/>
    <mergeCell ref="E38:E41"/>
    <mergeCell ref="B42:B46"/>
    <mergeCell ref="G4:J4"/>
    <mergeCell ref="J5:J7"/>
    <mergeCell ref="U3:W3"/>
    <mergeCell ref="U37:W37"/>
    <mergeCell ref="U5:U7"/>
    <mergeCell ref="W4:W7"/>
    <mergeCell ref="V5:V6"/>
    <mergeCell ref="M5:M7"/>
    <mergeCell ref="H5:H7"/>
    <mergeCell ref="I5:I7"/>
  </mergeCells>
  <printOptions horizontalCentered="1" verticalCentered="1"/>
  <pageMargins left="0.5905511811023623" right="0.3937007874015748" top="0" bottom="0" header="0" footer="0"/>
  <pageSetup horizontalDpi="300" verticalDpi="300" orientation="landscape" paperSize="9" scale="96" r:id="rId1"/>
  <rowBreaks count="1" manualBreakCount="1">
    <brk id="3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2008-03-13T07:14:38Z</cp:lastPrinted>
  <dcterms:created xsi:type="dcterms:W3CDTF">2000-11-10T04:44:28Z</dcterms:created>
  <dcterms:modified xsi:type="dcterms:W3CDTF">2008-03-17T11:17:40Z</dcterms:modified>
  <cp:category/>
  <cp:version/>
  <cp:contentType/>
  <cp:contentStatus/>
</cp:coreProperties>
</file>