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<sst xmlns="http://schemas.openxmlformats.org/spreadsheetml/2006/main" count="38" uniqueCount="35">
  <si>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比率（％）</t>
  </si>
  <si>
    <t>農林・漁業</t>
  </si>
  <si>
    <t>建設業</t>
  </si>
  <si>
    <t>製造業</t>
  </si>
  <si>
    <t>サービス業</t>
  </si>
  <si>
    <t>左記以外のもの</t>
  </si>
  <si>
    <t>各年５月１日現在</t>
  </si>
  <si>
    <t>京都全日制</t>
  </si>
  <si>
    <t>京都定時制</t>
  </si>
  <si>
    <t>全国全日制</t>
  </si>
  <si>
    <t>全国定時制</t>
  </si>
  <si>
    <t>京都定時制</t>
  </si>
  <si>
    <t>全国定時制</t>
  </si>
  <si>
    <t>小　計</t>
  </si>
  <si>
    <t>鉱　業</t>
  </si>
  <si>
    <t>合　計</t>
  </si>
  <si>
    <t>区　分</t>
  </si>
  <si>
    <t>第１次</t>
  </si>
  <si>
    <t>公　務</t>
  </si>
  <si>
    <t>第  　 ２   　次</t>
  </si>
  <si>
    <t>第　          ３          　次</t>
  </si>
  <si>
    <t>（他に分類されないもの）</t>
  </si>
  <si>
    <t>電気・ガス・
熱供給・水道業</t>
  </si>
  <si>
    <t>情報通信業</t>
  </si>
  <si>
    <t>運輸業</t>
  </si>
  <si>
    <t>卸売・小売業</t>
  </si>
  <si>
    <t>金融・保険業・
不動産業</t>
  </si>
  <si>
    <t>飲食店・宿泊業</t>
  </si>
  <si>
    <t>医療・福祉</t>
  </si>
  <si>
    <t>教育・学習支援業</t>
  </si>
  <si>
    <t>複合サービス事業</t>
  </si>
  <si>
    <t>注１　就職進学者・入学者を含む。「京都定時制」は、公・私立。</t>
  </si>
  <si>
    <t>卒業年</t>
  </si>
  <si>
    <t>注２　産業区分は「日本標準産業分類」(平成14年3月改定）による。</t>
  </si>
  <si>
    <t>第12表　高等学校卒業者の産業別就職状況の推移(国・公・私立）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</si>
</sst>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2" fillId="0" borderId="10" xfId="48" applyNumberFormat="1" applyFont="1" applyFill="1" applyBorder="1" applyAlignment="1">
      <alignment vertical="center"/>
    </xf>
    <xf numFmtId="41" fontId="2" fillId="0" borderId="11" xfId="48" applyNumberFormat="1" applyFont="1" applyFill="1" applyBorder="1" applyAlignment="1" applyProtection="1">
      <alignment vertical="center"/>
      <protection locked="0"/>
    </xf>
    <xf numFmtId="41" fontId="2" fillId="0" borderId="12" xfId="48" applyNumberFormat="1" applyFont="1" applyFill="1" applyBorder="1" applyAlignment="1" applyProtection="1">
      <alignment vertical="center"/>
      <protection locked="0"/>
    </xf>
    <xf numFmtId="41" fontId="2" fillId="0" borderId="13" xfId="48" applyNumberFormat="1" applyFont="1" applyFill="1" applyBorder="1" applyAlignment="1" applyProtection="1">
      <alignment vertical="center"/>
      <protection locked="0"/>
    </xf>
    <xf numFmtId="41" fontId="2" fillId="0" borderId="11" xfId="48" applyNumberFormat="1" applyFont="1" applyFill="1" applyBorder="1" applyAlignment="1">
      <alignment vertical="center"/>
    </xf>
    <xf numFmtId="41" fontId="2" fillId="0" borderId="14" xfId="48" applyNumberFormat="1" applyFont="1" applyFill="1" applyBorder="1" applyAlignment="1" applyProtection="1">
      <alignment vertical="center"/>
      <protection locked="0"/>
    </xf>
    <xf numFmtId="41" fontId="2" fillId="0" borderId="15" xfId="48" applyNumberFormat="1" applyFont="1" applyFill="1" applyBorder="1" applyAlignment="1">
      <alignment vertical="center"/>
    </xf>
    <xf numFmtId="41" fontId="2" fillId="0" borderId="16" xfId="48" applyNumberFormat="1" applyFont="1" applyFill="1" applyBorder="1" applyAlignment="1">
      <alignment vertical="center"/>
    </xf>
    <xf numFmtId="41" fontId="2" fillId="0" borderId="17" xfId="48" applyNumberFormat="1" applyFont="1" applyFill="1" applyBorder="1" applyAlignment="1" applyProtection="1">
      <alignment vertical="center"/>
      <protection locked="0"/>
    </xf>
    <xf numFmtId="41" fontId="2" fillId="0" borderId="18" xfId="48" applyNumberFormat="1" applyFont="1" applyFill="1" applyBorder="1" applyAlignment="1" applyProtection="1">
      <alignment vertical="center"/>
      <protection locked="0"/>
    </xf>
    <xf numFmtId="41" fontId="2" fillId="0" borderId="19" xfId="48" applyNumberFormat="1" applyFont="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 applyProtection="1">
      <alignment vertical="center"/>
      <protection locked="0"/>
    </xf>
    <xf numFmtId="41" fontId="2" fillId="0" borderId="21" xfId="48" applyNumberFormat="1" applyFont="1" applyFill="1" applyBorder="1" applyAlignment="1">
      <alignment vertical="center"/>
    </xf>
    <xf numFmtId="41" fontId="2" fillId="0" borderId="22" xfId="48" applyNumberFormat="1" applyFont="1" applyFill="1" applyBorder="1" applyAlignment="1">
      <alignment vertical="center"/>
    </xf>
    <xf numFmtId="41" fontId="2" fillId="0" borderId="23" xfId="48" applyNumberFormat="1" applyFont="1" applyFill="1" applyBorder="1" applyAlignment="1" applyProtection="1">
      <alignment vertical="center"/>
      <protection locked="0"/>
    </xf>
    <xf numFmtId="41" fontId="2" fillId="0" borderId="24" xfId="48" applyNumberFormat="1" applyFont="1" applyFill="1" applyBorder="1" applyAlignment="1" applyProtection="1">
      <alignment vertical="center"/>
      <protection locked="0"/>
    </xf>
    <xf numFmtId="41" fontId="2" fillId="0" borderId="25" xfId="48" applyNumberFormat="1" applyFont="1" applyFill="1" applyBorder="1" applyAlignment="1" applyProtection="1">
      <alignment vertical="center"/>
      <protection locked="0"/>
    </xf>
    <xf numFmtId="41" fontId="2" fillId="0" borderId="23" xfId="48" applyNumberFormat="1" applyFont="1" applyFill="1" applyBorder="1" applyAlignment="1">
      <alignment vertical="center"/>
    </xf>
    <xf numFmtId="41" fontId="2" fillId="0" borderId="26" xfId="48" applyNumberFormat="1" applyFont="1" applyFill="1" applyBorder="1" applyAlignment="1" applyProtection="1">
      <alignment vertical="center"/>
      <protection locked="0"/>
    </xf>
    <xf numFmtId="41" fontId="2" fillId="0" borderId="27" xfId="4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41" fontId="2" fillId="0" borderId="32" xfId="48" applyNumberFormat="1" applyFont="1" applyFill="1" applyBorder="1" applyAlignment="1">
      <alignment vertical="center"/>
    </xf>
    <xf numFmtId="41" fontId="2" fillId="0" borderId="33" xfId="48" applyNumberFormat="1" applyFont="1" applyFill="1" applyBorder="1" applyAlignment="1">
      <alignment vertical="center"/>
    </xf>
    <xf numFmtId="41" fontId="2" fillId="0" borderId="34" xfId="48" applyNumberFormat="1" applyFont="1" applyFill="1" applyBorder="1" applyAlignment="1">
      <alignment vertical="center"/>
    </xf>
    <xf numFmtId="41" fontId="2" fillId="0" borderId="35" xfId="48" applyNumberFormat="1" applyFont="1" applyFill="1" applyBorder="1" applyAlignment="1">
      <alignment vertical="center"/>
    </xf>
    <xf numFmtId="41" fontId="2" fillId="0" borderId="36" xfId="48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41" fontId="2" fillId="0" borderId="38" xfId="48" applyNumberFormat="1" applyFont="1" applyFill="1" applyBorder="1" applyAlignment="1" applyProtection="1">
      <alignment vertical="center"/>
      <protection locked="0"/>
    </xf>
    <xf numFmtId="41" fontId="2" fillId="0" borderId="39" xfId="48" applyNumberFormat="1" applyFont="1" applyFill="1" applyBorder="1" applyAlignment="1">
      <alignment vertical="center"/>
    </xf>
    <xf numFmtId="41" fontId="2" fillId="0" borderId="40" xfId="48" applyNumberFormat="1" applyFont="1" applyFill="1" applyBorder="1" applyAlignment="1">
      <alignment vertical="center"/>
    </xf>
    <xf numFmtId="41" fontId="2" fillId="0" borderId="36" xfId="48" applyNumberFormat="1" applyFont="1" applyFill="1" applyBorder="1" applyAlignment="1" applyProtection="1">
      <alignment vertical="center"/>
      <protection locked="0"/>
    </xf>
    <xf numFmtId="41" fontId="2" fillId="0" borderId="41" xfId="48" applyNumberFormat="1" applyFont="1" applyFill="1" applyBorder="1" applyAlignment="1">
      <alignment vertical="center"/>
    </xf>
    <xf numFmtId="41" fontId="2" fillId="0" borderId="37" xfId="48" applyNumberFormat="1" applyFont="1" applyFill="1" applyBorder="1" applyAlignment="1" applyProtection="1">
      <alignment vertical="center"/>
      <protection locked="0"/>
    </xf>
    <xf numFmtId="41" fontId="2" fillId="0" borderId="42" xfId="48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>
      <alignment horizontal="center" vertical="center"/>
    </xf>
    <xf numFmtId="41" fontId="2" fillId="0" borderId="44" xfId="48" applyNumberFormat="1" applyFont="1" applyFill="1" applyBorder="1" applyAlignment="1">
      <alignment vertical="center"/>
    </xf>
    <xf numFmtId="41" fontId="2" fillId="0" borderId="43" xfId="48" applyNumberFormat="1" applyFont="1" applyFill="1" applyBorder="1" applyAlignment="1" applyProtection="1">
      <alignment vertical="center"/>
      <protection locked="0"/>
    </xf>
    <xf numFmtId="41" fontId="2" fillId="0" borderId="45" xfId="48" applyNumberFormat="1" applyFont="1" applyFill="1" applyBorder="1" applyAlignment="1">
      <alignment vertical="center"/>
    </xf>
    <xf numFmtId="41" fontId="2" fillId="0" borderId="46" xfId="48" applyNumberFormat="1" applyFont="1" applyFill="1" applyBorder="1" applyAlignment="1">
      <alignment vertical="center"/>
    </xf>
    <xf numFmtId="41" fontId="2" fillId="0" borderId="47" xfId="48" applyNumberFormat="1" applyFont="1" applyFill="1" applyBorder="1" applyAlignment="1" applyProtection="1">
      <alignment vertical="center"/>
      <protection locked="0"/>
    </xf>
    <xf numFmtId="41" fontId="2" fillId="0" borderId="38" xfId="48" applyNumberFormat="1" applyFont="1" applyFill="1" applyBorder="1" applyAlignment="1">
      <alignment vertical="center"/>
    </xf>
    <xf numFmtId="41" fontId="2" fillId="0" borderId="48" xfId="48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49" xfId="48" applyNumberFormat="1" applyFont="1" applyFill="1" applyBorder="1" applyAlignment="1">
      <alignment vertical="center"/>
    </xf>
    <xf numFmtId="41" fontId="2" fillId="0" borderId="50" xfId="48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41" fontId="2" fillId="0" borderId="52" xfId="48" applyNumberFormat="1" applyFont="1" applyFill="1" applyBorder="1" applyAlignment="1">
      <alignment vertical="center"/>
    </xf>
    <xf numFmtId="41" fontId="2" fillId="0" borderId="51" xfId="48" applyNumberFormat="1" applyFont="1" applyFill="1" applyBorder="1" applyAlignment="1" applyProtection="1">
      <alignment vertical="center"/>
      <protection locked="0"/>
    </xf>
    <xf numFmtId="41" fontId="2" fillId="0" borderId="53" xfId="48" applyNumberFormat="1" applyFont="1" applyFill="1" applyBorder="1" applyAlignment="1">
      <alignment vertical="center"/>
    </xf>
    <xf numFmtId="41" fontId="2" fillId="0" borderId="54" xfId="48" applyNumberFormat="1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>
      <alignment horizontal="center" vertical="center"/>
    </xf>
    <xf numFmtId="41" fontId="2" fillId="0" borderId="56" xfId="48" applyNumberFormat="1" applyFont="1" applyFill="1" applyBorder="1" applyAlignment="1">
      <alignment vertical="center"/>
    </xf>
    <xf numFmtId="41" fontId="2" fillId="0" borderId="57" xfId="48" applyNumberFormat="1" applyFont="1" applyFill="1" applyBorder="1" applyAlignment="1">
      <alignment vertical="center"/>
    </xf>
    <xf numFmtId="41" fontId="2" fillId="0" borderId="58" xfId="48" applyNumberFormat="1" applyFont="1" applyFill="1" applyBorder="1" applyAlignment="1">
      <alignment vertical="center"/>
    </xf>
    <xf numFmtId="41" fontId="2" fillId="0" borderId="59" xfId="48" applyNumberFormat="1" applyFont="1" applyFill="1" applyBorder="1" applyAlignment="1">
      <alignment vertical="center"/>
    </xf>
    <xf numFmtId="41" fontId="2" fillId="0" borderId="60" xfId="48" applyNumberFormat="1" applyFont="1" applyFill="1" applyBorder="1" applyAlignment="1">
      <alignment vertical="center"/>
    </xf>
    <xf numFmtId="180" fontId="2" fillId="0" borderId="61" xfId="48" applyNumberFormat="1" applyFont="1" applyFill="1" applyBorder="1" applyAlignment="1">
      <alignment vertical="center"/>
    </xf>
    <xf numFmtId="180" fontId="2" fillId="0" borderId="31" xfId="48" applyNumberFormat="1" applyFont="1" applyFill="1" applyBorder="1" applyAlignment="1">
      <alignment vertical="center"/>
    </xf>
    <xf numFmtId="180" fontId="2" fillId="0" borderId="62" xfId="48" applyNumberFormat="1" applyFont="1" applyFill="1" applyBorder="1" applyAlignment="1">
      <alignment vertical="center"/>
    </xf>
    <xf numFmtId="180" fontId="2" fillId="0" borderId="63" xfId="48" applyNumberFormat="1" applyFont="1" applyFill="1" applyBorder="1" applyAlignment="1">
      <alignment vertical="center"/>
    </xf>
    <xf numFmtId="180" fontId="2" fillId="0" borderId="64" xfId="48" applyNumberFormat="1" applyFont="1" applyFill="1" applyBorder="1" applyAlignment="1">
      <alignment vertical="center"/>
    </xf>
    <xf numFmtId="180" fontId="2" fillId="0" borderId="65" xfId="48" applyNumberFormat="1" applyFont="1" applyFill="1" applyBorder="1" applyAlignment="1">
      <alignment vertical="center"/>
    </xf>
    <xf numFmtId="180" fontId="2" fillId="0" borderId="32" xfId="48" applyNumberFormat="1" applyFont="1" applyFill="1" applyBorder="1" applyAlignment="1">
      <alignment vertical="center"/>
    </xf>
    <xf numFmtId="180" fontId="2" fillId="0" borderId="37" xfId="48" applyNumberFormat="1" applyFont="1" applyFill="1" applyBorder="1" applyAlignment="1">
      <alignment vertical="center"/>
    </xf>
    <xf numFmtId="180" fontId="2" fillId="0" borderId="66" xfId="48" applyNumberFormat="1" applyFont="1" applyFill="1" applyBorder="1" applyAlignment="1">
      <alignment vertical="center"/>
    </xf>
    <xf numFmtId="180" fontId="2" fillId="0" borderId="56" xfId="48" applyNumberFormat="1" applyFont="1" applyFill="1" applyBorder="1" applyAlignment="1">
      <alignment vertical="center"/>
    </xf>
    <xf numFmtId="180" fontId="2" fillId="0" borderId="67" xfId="48" applyNumberFormat="1" applyFont="1" applyFill="1" applyBorder="1" applyAlignment="1">
      <alignment vertical="center"/>
    </xf>
    <xf numFmtId="180" fontId="2" fillId="0" borderId="68" xfId="48" applyNumberFormat="1" applyFont="1" applyFill="1" applyBorder="1" applyAlignment="1">
      <alignment vertical="center"/>
    </xf>
    <xf numFmtId="180" fontId="2" fillId="0" borderId="42" xfId="48" applyNumberFormat="1" applyFont="1" applyFill="1" applyBorder="1" applyAlignment="1">
      <alignment vertical="center"/>
    </xf>
    <xf numFmtId="180" fontId="2" fillId="0" borderId="44" xfId="48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2" xfId="48" applyNumberFormat="1" applyFont="1" applyFill="1" applyBorder="1" applyAlignment="1">
      <alignment vertical="center"/>
    </xf>
    <xf numFmtId="180" fontId="2" fillId="0" borderId="13" xfId="48" applyNumberFormat="1" applyFont="1" applyFill="1" applyBorder="1" applyAlignment="1">
      <alignment vertical="center"/>
    </xf>
    <xf numFmtId="180" fontId="2" fillId="0" borderId="69" xfId="48" applyNumberFormat="1" applyFont="1" applyFill="1" applyBorder="1" applyAlignment="1">
      <alignment vertical="center"/>
    </xf>
    <xf numFmtId="180" fontId="2" fillId="0" borderId="47" xfId="48" applyNumberFormat="1" applyFont="1" applyFill="1" applyBorder="1" applyAlignment="1">
      <alignment vertical="center"/>
    </xf>
    <xf numFmtId="180" fontId="2" fillId="0" borderId="54" xfId="48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44" xfId="0" applyFont="1" applyFill="1" applyBorder="1" applyAlignment="1">
      <alignment horizontal="right"/>
    </xf>
    <xf numFmtId="0" fontId="2" fillId="0" borderId="70" xfId="0" applyFont="1" applyFill="1" applyBorder="1" applyAlignment="1">
      <alignment horizontal="center" vertical="center" textRotation="255" wrapText="1"/>
    </xf>
    <xf numFmtId="0" fontId="2" fillId="0" borderId="60" xfId="0" applyFont="1" applyFill="1" applyBorder="1" applyAlignment="1">
      <alignment horizontal="center" vertical="center" textRotation="255" wrapText="1"/>
    </xf>
    <xf numFmtId="0" fontId="2" fillId="0" borderId="45" xfId="0" applyFont="1" applyFill="1" applyBorder="1" applyAlignment="1">
      <alignment horizontal="center" vertical="center" textRotation="255" wrapText="1"/>
    </xf>
    <xf numFmtId="0" fontId="2" fillId="0" borderId="71" xfId="0" applyFont="1" applyFill="1" applyBorder="1" applyAlignment="1">
      <alignment horizontal="center" vertical="center" textRotation="255" wrapText="1"/>
    </xf>
    <xf numFmtId="0" fontId="2" fillId="0" borderId="59" xfId="0" applyFont="1" applyFill="1" applyBorder="1" applyAlignment="1">
      <alignment horizontal="center" vertical="center" textRotation="255" wrapText="1"/>
    </xf>
    <xf numFmtId="0" fontId="2" fillId="0" borderId="47" xfId="0" applyFont="1" applyFill="1" applyBorder="1" applyAlignment="1">
      <alignment horizontal="center" vertical="center" textRotation="255" wrapText="1"/>
    </xf>
    <xf numFmtId="0" fontId="2" fillId="0" borderId="72" xfId="0" applyFont="1" applyFill="1" applyBorder="1" applyAlignment="1">
      <alignment horizontal="center" textRotation="255" wrapText="1"/>
    </xf>
    <xf numFmtId="0" fontId="2" fillId="0" borderId="27" xfId="0" applyFont="1" applyFill="1" applyBorder="1" applyAlignment="1">
      <alignment horizontal="center" textRotation="255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textRotation="255" wrapText="1"/>
    </xf>
    <xf numFmtId="0" fontId="2" fillId="0" borderId="50" xfId="0" applyFont="1" applyFill="1" applyBorder="1" applyAlignment="1">
      <alignment horizontal="center" vertical="center" textRotation="255" wrapText="1"/>
    </xf>
    <xf numFmtId="0" fontId="2" fillId="0" borderId="75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textRotation="255"/>
    </xf>
    <xf numFmtId="0" fontId="2" fillId="0" borderId="71" xfId="0" applyFont="1" applyFill="1" applyBorder="1" applyAlignment="1">
      <alignment horizontal="center" vertical="center" textRotation="255"/>
    </xf>
    <xf numFmtId="0" fontId="2" fillId="0" borderId="77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78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7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79" xfId="0" applyFont="1" applyFill="1" applyBorder="1" applyAlignment="1">
      <alignment horizontal="center" vertical="center" textRotation="255" wrapText="1"/>
    </xf>
    <xf numFmtId="0" fontId="2" fillId="0" borderId="57" xfId="0" applyFont="1" applyFill="1" applyBorder="1" applyAlignment="1">
      <alignment horizontal="center" vertical="center" textRotation="255" wrapText="1"/>
    </xf>
    <xf numFmtId="0" fontId="2" fillId="0" borderId="43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50390625" style="89" customWidth="1"/>
    <col min="2" max="2" width="4.25390625" style="89" customWidth="1"/>
    <col min="3" max="3" width="4.75390625" style="89" customWidth="1"/>
    <col min="4" max="22" width="11.625" style="89" customWidth="1"/>
    <col min="23" max="16384" width="9.00390625" style="89" customWidth="1"/>
  </cols>
  <sheetData>
    <row r="1" spans="2:3" s="26" customFormat="1" ht="27" customHeight="1">
      <c r="B1" s="24" t="s">
        <v>34</v>
      </c>
      <c r="C1" s="25"/>
    </row>
    <row r="2" spans="21:22" s="27" customFormat="1" ht="15" thickBot="1">
      <c r="U2" s="90" t="s">
        <v>6</v>
      </c>
      <c r="V2" s="90"/>
    </row>
    <row r="3" spans="2:22" s="27" customFormat="1" ht="14.25" customHeight="1">
      <c r="B3" s="108" t="s">
        <v>16</v>
      </c>
      <c r="C3" s="109"/>
      <c r="D3" s="108" t="s">
        <v>15</v>
      </c>
      <c r="E3" s="28" t="s">
        <v>17</v>
      </c>
      <c r="F3" s="99" t="s">
        <v>19</v>
      </c>
      <c r="G3" s="99"/>
      <c r="H3" s="99"/>
      <c r="I3" s="99"/>
      <c r="J3" s="115" t="s">
        <v>20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94" t="s">
        <v>5</v>
      </c>
    </row>
    <row r="4" spans="2:22" s="27" customFormat="1" ht="29.25" customHeight="1">
      <c r="B4" s="110"/>
      <c r="C4" s="111"/>
      <c r="D4" s="110"/>
      <c r="E4" s="119" t="s">
        <v>1</v>
      </c>
      <c r="F4" s="92" t="s">
        <v>13</v>
      </c>
      <c r="G4" s="92" t="s">
        <v>14</v>
      </c>
      <c r="H4" s="92" t="s">
        <v>2</v>
      </c>
      <c r="I4" s="103" t="s">
        <v>3</v>
      </c>
      <c r="J4" s="100" t="s">
        <v>13</v>
      </c>
      <c r="K4" s="91" t="s">
        <v>22</v>
      </c>
      <c r="L4" s="91" t="s">
        <v>23</v>
      </c>
      <c r="M4" s="91" t="s">
        <v>24</v>
      </c>
      <c r="N4" s="112" t="s">
        <v>25</v>
      </c>
      <c r="O4" s="91" t="s">
        <v>26</v>
      </c>
      <c r="P4" s="91" t="s">
        <v>27</v>
      </c>
      <c r="Q4" s="91" t="s">
        <v>28</v>
      </c>
      <c r="R4" s="91" t="s">
        <v>29</v>
      </c>
      <c r="S4" s="91" t="s">
        <v>30</v>
      </c>
      <c r="T4" s="91" t="s">
        <v>4</v>
      </c>
      <c r="U4" s="97" t="s">
        <v>18</v>
      </c>
      <c r="V4" s="95"/>
    </row>
    <row r="5" spans="2:22" s="27" customFormat="1" ht="29.25" customHeight="1" thickBot="1">
      <c r="B5" s="110"/>
      <c r="C5" s="111"/>
      <c r="D5" s="110"/>
      <c r="E5" s="120"/>
      <c r="F5" s="92"/>
      <c r="G5" s="92"/>
      <c r="H5" s="92"/>
      <c r="I5" s="103"/>
      <c r="J5" s="101"/>
      <c r="K5" s="92"/>
      <c r="L5" s="92"/>
      <c r="M5" s="92"/>
      <c r="N5" s="113"/>
      <c r="O5" s="92"/>
      <c r="P5" s="92"/>
      <c r="Q5" s="92"/>
      <c r="R5" s="92"/>
      <c r="S5" s="92"/>
      <c r="T5" s="92"/>
      <c r="U5" s="98"/>
      <c r="V5" s="95"/>
    </row>
    <row r="6" spans="2:22" s="27" customFormat="1" ht="65.25" customHeight="1" thickBot="1">
      <c r="B6" s="29"/>
      <c r="C6" s="30" t="s">
        <v>32</v>
      </c>
      <c r="D6" s="118"/>
      <c r="E6" s="121"/>
      <c r="F6" s="93"/>
      <c r="G6" s="93"/>
      <c r="H6" s="93"/>
      <c r="I6" s="104"/>
      <c r="J6" s="102"/>
      <c r="K6" s="93"/>
      <c r="L6" s="93"/>
      <c r="M6" s="93"/>
      <c r="N6" s="114"/>
      <c r="O6" s="93"/>
      <c r="P6" s="93"/>
      <c r="Q6" s="93"/>
      <c r="R6" s="93"/>
      <c r="S6" s="93"/>
      <c r="T6" s="93"/>
      <c r="U6" s="31" t="s">
        <v>21</v>
      </c>
      <c r="V6" s="96"/>
    </row>
    <row r="7" spans="2:22" s="22" customFormat="1" ht="18" customHeight="1">
      <c r="B7" s="105" t="s">
        <v>7</v>
      </c>
      <c r="C7" s="32">
        <v>15</v>
      </c>
      <c r="D7" s="33">
        <v>2336</v>
      </c>
      <c r="E7" s="34">
        <v>15</v>
      </c>
      <c r="F7" s="35">
        <v>891</v>
      </c>
      <c r="G7" s="1">
        <v>3</v>
      </c>
      <c r="H7" s="1">
        <v>161</v>
      </c>
      <c r="I7" s="8">
        <v>727</v>
      </c>
      <c r="J7" s="36">
        <v>1401</v>
      </c>
      <c r="K7" s="1">
        <v>13</v>
      </c>
      <c r="L7" s="1">
        <v>6</v>
      </c>
      <c r="M7" s="1">
        <v>143</v>
      </c>
      <c r="N7" s="1">
        <v>397</v>
      </c>
      <c r="O7" s="1">
        <v>47</v>
      </c>
      <c r="P7" s="1">
        <v>153</v>
      </c>
      <c r="Q7" s="1">
        <v>86</v>
      </c>
      <c r="R7" s="1">
        <v>3</v>
      </c>
      <c r="S7" s="1">
        <v>5</v>
      </c>
      <c r="T7" s="1">
        <v>434</v>
      </c>
      <c r="U7" s="15">
        <v>114</v>
      </c>
      <c r="V7" s="37">
        <v>29</v>
      </c>
    </row>
    <row r="8" spans="2:22" s="22" customFormat="1" ht="18" customHeight="1">
      <c r="B8" s="106"/>
      <c r="C8" s="38">
        <v>16</v>
      </c>
      <c r="D8" s="33">
        <v>2263</v>
      </c>
      <c r="E8" s="39">
        <v>23</v>
      </c>
      <c r="F8" s="40">
        <v>967</v>
      </c>
      <c r="G8" s="2">
        <v>2</v>
      </c>
      <c r="H8" s="2">
        <v>139</v>
      </c>
      <c r="I8" s="9">
        <v>826</v>
      </c>
      <c r="J8" s="41">
        <v>1242</v>
      </c>
      <c r="K8" s="2">
        <v>15</v>
      </c>
      <c r="L8" s="2">
        <v>10</v>
      </c>
      <c r="M8" s="2">
        <v>110</v>
      </c>
      <c r="N8" s="2">
        <v>380</v>
      </c>
      <c r="O8" s="2">
        <v>25</v>
      </c>
      <c r="P8" s="2">
        <v>166</v>
      </c>
      <c r="Q8" s="2">
        <v>137</v>
      </c>
      <c r="R8" s="2">
        <v>3</v>
      </c>
      <c r="S8" s="2">
        <v>14</v>
      </c>
      <c r="T8" s="2">
        <v>272</v>
      </c>
      <c r="U8" s="16">
        <v>110</v>
      </c>
      <c r="V8" s="42">
        <v>31</v>
      </c>
    </row>
    <row r="9" spans="2:22" s="22" customFormat="1" ht="18" customHeight="1">
      <c r="B9" s="106"/>
      <c r="C9" s="38">
        <v>17</v>
      </c>
      <c r="D9" s="33">
        <v>2281</v>
      </c>
      <c r="E9" s="39">
        <v>10</v>
      </c>
      <c r="F9" s="40">
        <v>1050</v>
      </c>
      <c r="G9" s="2">
        <v>2</v>
      </c>
      <c r="H9" s="2">
        <v>130</v>
      </c>
      <c r="I9" s="9">
        <v>918</v>
      </c>
      <c r="J9" s="43">
        <v>1211</v>
      </c>
      <c r="K9" s="2">
        <v>18</v>
      </c>
      <c r="L9" s="2">
        <v>17</v>
      </c>
      <c r="M9" s="2">
        <v>143</v>
      </c>
      <c r="N9" s="2">
        <v>328</v>
      </c>
      <c r="O9" s="2">
        <v>37</v>
      </c>
      <c r="P9" s="2">
        <v>207</v>
      </c>
      <c r="Q9" s="2">
        <v>108</v>
      </c>
      <c r="R9" s="2">
        <v>3</v>
      </c>
      <c r="S9" s="2">
        <v>6</v>
      </c>
      <c r="T9" s="2">
        <v>234</v>
      </c>
      <c r="U9" s="16">
        <v>110</v>
      </c>
      <c r="V9" s="42">
        <v>10</v>
      </c>
    </row>
    <row r="10" spans="2:22" s="22" customFormat="1" ht="18" customHeight="1">
      <c r="B10" s="106"/>
      <c r="C10" s="38">
        <v>18</v>
      </c>
      <c r="D10" s="33">
        <v>2116</v>
      </c>
      <c r="E10" s="44">
        <v>10</v>
      </c>
      <c r="F10" s="40">
        <v>989</v>
      </c>
      <c r="G10" s="3">
        <v>0</v>
      </c>
      <c r="H10" s="3">
        <v>100</v>
      </c>
      <c r="I10" s="10">
        <v>889</v>
      </c>
      <c r="J10" s="41">
        <v>1090</v>
      </c>
      <c r="K10" s="3">
        <v>19</v>
      </c>
      <c r="L10" s="3">
        <v>14</v>
      </c>
      <c r="M10" s="3">
        <v>126</v>
      </c>
      <c r="N10" s="3">
        <v>293</v>
      </c>
      <c r="O10" s="3">
        <v>15</v>
      </c>
      <c r="P10" s="3">
        <v>153</v>
      </c>
      <c r="Q10" s="3">
        <v>98</v>
      </c>
      <c r="R10" s="3">
        <v>4</v>
      </c>
      <c r="S10" s="3">
        <v>15</v>
      </c>
      <c r="T10" s="3">
        <v>260</v>
      </c>
      <c r="U10" s="17">
        <v>93</v>
      </c>
      <c r="V10" s="45">
        <v>27</v>
      </c>
    </row>
    <row r="11" spans="2:22" s="22" customFormat="1" ht="18" customHeight="1" thickBot="1">
      <c r="B11" s="107"/>
      <c r="C11" s="46">
        <v>19</v>
      </c>
      <c r="D11" s="47">
        <f>E11+F11+J11+V11</f>
        <v>2145</v>
      </c>
      <c r="E11" s="48">
        <v>9</v>
      </c>
      <c r="F11" s="49">
        <f>SUM(SUM(G11:I11))</f>
        <v>1025</v>
      </c>
      <c r="G11" s="4">
        <v>3</v>
      </c>
      <c r="H11" s="4">
        <v>118</v>
      </c>
      <c r="I11" s="11">
        <v>904</v>
      </c>
      <c r="J11" s="50">
        <f>SUM(K11:U11)</f>
        <v>1099</v>
      </c>
      <c r="K11" s="4">
        <v>24</v>
      </c>
      <c r="L11" s="4">
        <v>25</v>
      </c>
      <c r="M11" s="4">
        <v>118</v>
      </c>
      <c r="N11" s="4">
        <v>311</v>
      </c>
      <c r="O11" s="4">
        <v>13</v>
      </c>
      <c r="P11" s="4">
        <v>144</v>
      </c>
      <c r="Q11" s="4">
        <v>101</v>
      </c>
      <c r="R11" s="4">
        <v>4</v>
      </c>
      <c r="S11" s="4">
        <v>21</v>
      </c>
      <c r="T11" s="4">
        <v>232</v>
      </c>
      <c r="U11" s="18">
        <v>106</v>
      </c>
      <c r="V11" s="51">
        <v>12</v>
      </c>
    </row>
    <row r="12" spans="2:22" s="22" customFormat="1" ht="18" customHeight="1">
      <c r="B12" s="105" t="s">
        <v>8</v>
      </c>
      <c r="C12" s="38">
        <f aca="true" t="shared" si="0" ref="C12:C26">+C7</f>
        <v>15</v>
      </c>
      <c r="D12" s="33">
        <v>270</v>
      </c>
      <c r="E12" s="52">
        <v>0</v>
      </c>
      <c r="F12" s="40">
        <v>127</v>
      </c>
      <c r="G12" s="5">
        <v>0</v>
      </c>
      <c r="H12" s="5">
        <v>39</v>
      </c>
      <c r="I12" s="12">
        <v>88</v>
      </c>
      <c r="J12" s="53">
        <v>141</v>
      </c>
      <c r="K12" s="5">
        <v>3</v>
      </c>
      <c r="L12" s="5">
        <v>0</v>
      </c>
      <c r="M12" s="5">
        <v>9</v>
      </c>
      <c r="N12" s="5">
        <v>37</v>
      </c>
      <c r="O12" s="5">
        <v>1</v>
      </c>
      <c r="P12" s="5">
        <v>24</v>
      </c>
      <c r="Q12" s="5">
        <v>11</v>
      </c>
      <c r="R12" s="5">
        <v>0</v>
      </c>
      <c r="S12" s="5">
        <v>3</v>
      </c>
      <c r="T12" s="5">
        <v>50</v>
      </c>
      <c r="U12" s="19">
        <v>3</v>
      </c>
      <c r="V12" s="37">
        <v>2</v>
      </c>
    </row>
    <row r="13" spans="2:22" s="22" customFormat="1" ht="18" customHeight="1">
      <c r="B13" s="106"/>
      <c r="C13" s="38">
        <f t="shared" si="0"/>
        <v>16</v>
      </c>
      <c r="D13" s="33">
        <v>239</v>
      </c>
      <c r="E13" s="39">
        <v>0</v>
      </c>
      <c r="F13" s="40">
        <v>99</v>
      </c>
      <c r="G13" s="2">
        <v>0</v>
      </c>
      <c r="H13" s="2">
        <v>24</v>
      </c>
      <c r="I13" s="9">
        <v>75</v>
      </c>
      <c r="J13" s="41">
        <v>132</v>
      </c>
      <c r="K13" s="2">
        <v>2</v>
      </c>
      <c r="L13" s="2">
        <v>2</v>
      </c>
      <c r="M13" s="2">
        <v>13</v>
      </c>
      <c r="N13" s="2">
        <v>53</v>
      </c>
      <c r="O13" s="2">
        <v>0</v>
      </c>
      <c r="P13" s="2">
        <v>18</v>
      </c>
      <c r="Q13" s="2">
        <v>4</v>
      </c>
      <c r="R13" s="2">
        <v>0</v>
      </c>
      <c r="S13" s="2">
        <v>4</v>
      </c>
      <c r="T13" s="2">
        <v>30</v>
      </c>
      <c r="U13" s="16">
        <v>6</v>
      </c>
      <c r="V13" s="42">
        <v>8</v>
      </c>
    </row>
    <row r="14" spans="2:22" s="22" customFormat="1" ht="18" customHeight="1">
      <c r="B14" s="106"/>
      <c r="C14" s="38">
        <f t="shared" si="0"/>
        <v>17</v>
      </c>
      <c r="D14" s="33">
        <v>184</v>
      </c>
      <c r="E14" s="39">
        <v>1</v>
      </c>
      <c r="F14" s="40">
        <v>84</v>
      </c>
      <c r="G14" s="2">
        <v>0</v>
      </c>
      <c r="H14" s="2">
        <v>29</v>
      </c>
      <c r="I14" s="9">
        <v>55</v>
      </c>
      <c r="J14" s="41">
        <v>99</v>
      </c>
      <c r="K14" s="2">
        <v>1</v>
      </c>
      <c r="L14" s="2">
        <v>0</v>
      </c>
      <c r="M14" s="2">
        <v>5</v>
      </c>
      <c r="N14" s="2">
        <v>48</v>
      </c>
      <c r="O14" s="2">
        <v>2</v>
      </c>
      <c r="P14" s="2">
        <v>18</v>
      </c>
      <c r="Q14" s="2">
        <v>9</v>
      </c>
      <c r="R14" s="2">
        <v>0</v>
      </c>
      <c r="S14" s="2">
        <v>2</v>
      </c>
      <c r="T14" s="2">
        <v>13</v>
      </c>
      <c r="U14" s="16">
        <v>1</v>
      </c>
      <c r="V14" s="42">
        <v>0</v>
      </c>
    </row>
    <row r="15" spans="2:22" s="22" customFormat="1" ht="18" customHeight="1">
      <c r="B15" s="106"/>
      <c r="C15" s="54">
        <f t="shared" si="0"/>
        <v>18</v>
      </c>
      <c r="D15" s="55">
        <v>254</v>
      </c>
      <c r="E15" s="39">
        <v>1</v>
      </c>
      <c r="F15" s="56">
        <v>130</v>
      </c>
      <c r="G15" s="2">
        <v>0</v>
      </c>
      <c r="H15" s="2">
        <v>28</v>
      </c>
      <c r="I15" s="9">
        <v>102</v>
      </c>
      <c r="J15" s="57">
        <v>122</v>
      </c>
      <c r="K15" s="2">
        <v>4</v>
      </c>
      <c r="L15" s="2">
        <v>3</v>
      </c>
      <c r="M15" s="2">
        <v>9</v>
      </c>
      <c r="N15" s="2">
        <v>45</v>
      </c>
      <c r="O15" s="2">
        <v>1</v>
      </c>
      <c r="P15" s="2">
        <v>20</v>
      </c>
      <c r="Q15" s="2">
        <v>4</v>
      </c>
      <c r="R15" s="2">
        <v>3</v>
      </c>
      <c r="S15" s="2">
        <v>1</v>
      </c>
      <c r="T15" s="2">
        <v>32</v>
      </c>
      <c r="U15" s="16">
        <v>0</v>
      </c>
      <c r="V15" s="42">
        <v>1</v>
      </c>
    </row>
    <row r="16" spans="2:22" s="22" customFormat="1" ht="18" customHeight="1" thickBot="1">
      <c r="B16" s="107"/>
      <c r="C16" s="58">
        <f t="shared" si="0"/>
        <v>19</v>
      </c>
      <c r="D16" s="59">
        <f>E16+F16+J16+V16</f>
        <v>214</v>
      </c>
      <c r="E16" s="60">
        <v>3</v>
      </c>
      <c r="F16" s="61">
        <f>SUM(SUM(G16:I16))</f>
        <v>112</v>
      </c>
      <c r="G16" s="6">
        <v>0</v>
      </c>
      <c r="H16" s="6">
        <v>28</v>
      </c>
      <c r="I16" s="13">
        <v>84</v>
      </c>
      <c r="J16" s="50">
        <f>SUM(SUM(K16:U16))</f>
        <v>78</v>
      </c>
      <c r="K16" s="6">
        <v>4</v>
      </c>
      <c r="L16" s="6">
        <v>1</v>
      </c>
      <c r="M16" s="6">
        <v>4</v>
      </c>
      <c r="N16" s="6">
        <v>33</v>
      </c>
      <c r="O16" s="6">
        <v>1</v>
      </c>
      <c r="P16" s="6">
        <v>13</v>
      </c>
      <c r="Q16" s="6">
        <v>3</v>
      </c>
      <c r="R16" s="6">
        <v>0</v>
      </c>
      <c r="S16" s="6">
        <v>0</v>
      </c>
      <c r="T16" s="6">
        <v>14</v>
      </c>
      <c r="U16" s="20">
        <v>5</v>
      </c>
      <c r="V16" s="62">
        <v>21</v>
      </c>
    </row>
    <row r="17" spans="2:22" s="22" customFormat="1" ht="18" customHeight="1">
      <c r="B17" s="105" t="s">
        <v>9</v>
      </c>
      <c r="C17" s="63">
        <f t="shared" si="0"/>
        <v>15</v>
      </c>
      <c r="D17" s="64">
        <v>205992</v>
      </c>
      <c r="E17" s="65">
        <v>2570</v>
      </c>
      <c r="F17" s="66">
        <v>83051</v>
      </c>
      <c r="G17" s="7">
        <v>182</v>
      </c>
      <c r="H17" s="7">
        <v>17373</v>
      </c>
      <c r="I17" s="14">
        <v>65496</v>
      </c>
      <c r="J17" s="53">
        <v>117721</v>
      </c>
      <c r="K17" s="7">
        <v>1847</v>
      </c>
      <c r="L17" s="7">
        <v>1512</v>
      </c>
      <c r="M17" s="7">
        <v>8227</v>
      </c>
      <c r="N17" s="7">
        <v>33008</v>
      </c>
      <c r="O17" s="7">
        <v>2680</v>
      </c>
      <c r="P17" s="7">
        <v>11501</v>
      </c>
      <c r="Q17" s="7">
        <v>10652</v>
      </c>
      <c r="R17" s="7">
        <v>391</v>
      </c>
      <c r="S17" s="7">
        <v>1773</v>
      </c>
      <c r="T17" s="7">
        <v>34334</v>
      </c>
      <c r="U17" s="21">
        <v>11796</v>
      </c>
      <c r="V17" s="67">
        <v>2650</v>
      </c>
    </row>
    <row r="18" spans="2:22" s="22" customFormat="1" ht="18" customHeight="1">
      <c r="B18" s="106"/>
      <c r="C18" s="38">
        <f t="shared" si="0"/>
        <v>16</v>
      </c>
      <c r="D18" s="33">
        <v>202624</v>
      </c>
      <c r="E18" s="39">
        <v>2527</v>
      </c>
      <c r="F18" s="40">
        <v>88152</v>
      </c>
      <c r="G18" s="2">
        <v>195</v>
      </c>
      <c r="H18" s="2">
        <v>15044</v>
      </c>
      <c r="I18" s="9">
        <v>72913</v>
      </c>
      <c r="J18" s="41">
        <v>109812</v>
      </c>
      <c r="K18" s="2">
        <v>1805</v>
      </c>
      <c r="L18" s="2">
        <v>1391</v>
      </c>
      <c r="M18" s="2">
        <v>7977</v>
      </c>
      <c r="N18" s="2">
        <v>29892</v>
      </c>
      <c r="O18" s="2">
        <v>2420</v>
      </c>
      <c r="P18" s="2">
        <v>11944</v>
      </c>
      <c r="Q18" s="2">
        <v>11742</v>
      </c>
      <c r="R18" s="2">
        <v>406</v>
      </c>
      <c r="S18" s="2">
        <v>5787</v>
      </c>
      <c r="T18" s="2">
        <v>25836</v>
      </c>
      <c r="U18" s="16">
        <v>10612</v>
      </c>
      <c r="V18" s="42">
        <v>2133</v>
      </c>
    </row>
    <row r="19" spans="2:22" s="22" customFormat="1" ht="18" customHeight="1">
      <c r="B19" s="106"/>
      <c r="C19" s="38">
        <f t="shared" si="0"/>
        <v>17</v>
      </c>
      <c r="D19" s="33">
        <v>202040</v>
      </c>
      <c r="E19" s="39">
        <v>2266</v>
      </c>
      <c r="F19" s="40">
        <v>93172</v>
      </c>
      <c r="G19" s="2">
        <v>314</v>
      </c>
      <c r="H19" s="2">
        <v>12949</v>
      </c>
      <c r="I19" s="9">
        <v>79909</v>
      </c>
      <c r="J19" s="43">
        <v>104539</v>
      </c>
      <c r="K19" s="2">
        <v>1845</v>
      </c>
      <c r="L19" s="2">
        <v>1895</v>
      </c>
      <c r="M19" s="2">
        <v>8170</v>
      </c>
      <c r="N19" s="2">
        <v>28152</v>
      </c>
      <c r="O19" s="2">
        <v>2540</v>
      </c>
      <c r="P19" s="2">
        <v>11668</v>
      </c>
      <c r="Q19" s="2">
        <v>12393</v>
      </c>
      <c r="R19" s="2">
        <v>405</v>
      </c>
      <c r="S19" s="2">
        <v>5772</v>
      </c>
      <c r="T19" s="2">
        <v>21659</v>
      </c>
      <c r="U19" s="16">
        <v>10040</v>
      </c>
      <c r="V19" s="42">
        <v>2063</v>
      </c>
    </row>
    <row r="20" spans="2:22" s="22" customFormat="1" ht="18" customHeight="1">
      <c r="B20" s="106"/>
      <c r="C20" s="54">
        <f t="shared" si="0"/>
        <v>18</v>
      </c>
      <c r="D20" s="55">
        <v>203412</v>
      </c>
      <c r="E20" s="39">
        <v>1963</v>
      </c>
      <c r="F20" s="68">
        <v>96500</v>
      </c>
      <c r="G20" s="2">
        <v>254</v>
      </c>
      <c r="H20" s="2">
        <v>12341</v>
      </c>
      <c r="I20" s="9">
        <v>83905</v>
      </c>
      <c r="J20" s="43">
        <v>103020</v>
      </c>
      <c r="K20" s="2">
        <v>2128</v>
      </c>
      <c r="L20" s="2">
        <v>2233</v>
      </c>
      <c r="M20" s="2">
        <v>8595</v>
      </c>
      <c r="N20" s="2">
        <v>28220</v>
      </c>
      <c r="O20" s="2">
        <v>2393</v>
      </c>
      <c r="P20" s="2">
        <v>11793</v>
      </c>
      <c r="Q20" s="2">
        <v>11619</v>
      </c>
      <c r="R20" s="2">
        <v>356</v>
      </c>
      <c r="S20" s="2">
        <v>5835</v>
      </c>
      <c r="T20" s="2">
        <v>19370</v>
      </c>
      <c r="U20" s="16">
        <v>10478</v>
      </c>
      <c r="V20" s="42">
        <v>1929</v>
      </c>
    </row>
    <row r="21" spans="2:22" s="22" customFormat="1" ht="18" customHeight="1" thickBot="1">
      <c r="B21" s="107"/>
      <c r="C21" s="58">
        <f t="shared" si="0"/>
        <v>19</v>
      </c>
      <c r="D21" s="59">
        <f>E21+F21+J21+V21</f>
        <v>205284</v>
      </c>
      <c r="E21" s="60">
        <v>1546</v>
      </c>
      <c r="F21" s="61">
        <f>SUM(SUM(G21:I21))</f>
        <v>100595</v>
      </c>
      <c r="G21" s="6">
        <v>270</v>
      </c>
      <c r="H21" s="6">
        <v>11656</v>
      </c>
      <c r="I21" s="13">
        <v>88669</v>
      </c>
      <c r="J21" s="50">
        <f>SUM(SUM(K21:U21))</f>
        <v>101359</v>
      </c>
      <c r="K21" s="6">
        <v>2391</v>
      </c>
      <c r="L21" s="6">
        <v>2384</v>
      </c>
      <c r="M21" s="6">
        <v>9051</v>
      </c>
      <c r="N21" s="6">
        <v>27748</v>
      </c>
      <c r="O21" s="6">
        <v>2664</v>
      </c>
      <c r="P21" s="6">
        <v>11614</v>
      </c>
      <c r="Q21" s="6">
        <v>10891</v>
      </c>
      <c r="R21" s="6">
        <v>367</v>
      </c>
      <c r="S21" s="6">
        <v>5262</v>
      </c>
      <c r="T21" s="6">
        <v>18023</v>
      </c>
      <c r="U21" s="20">
        <v>10964</v>
      </c>
      <c r="V21" s="62">
        <v>1784</v>
      </c>
    </row>
    <row r="22" spans="2:22" s="22" customFormat="1" ht="18" customHeight="1">
      <c r="B22" s="105" t="s">
        <v>10</v>
      </c>
      <c r="C22" s="38">
        <f t="shared" si="0"/>
        <v>15</v>
      </c>
      <c r="D22" s="33">
        <v>6871</v>
      </c>
      <c r="E22" s="52">
        <v>113</v>
      </c>
      <c r="F22" s="40">
        <v>2578</v>
      </c>
      <c r="G22" s="5">
        <v>14</v>
      </c>
      <c r="H22" s="5">
        <v>918</v>
      </c>
      <c r="I22" s="12">
        <v>1646</v>
      </c>
      <c r="J22" s="41">
        <v>4064</v>
      </c>
      <c r="K22" s="5">
        <v>131</v>
      </c>
      <c r="L22" s="5">
        <v>73</v>
      </c>
      <c r="M22" s="5">
        <v>258</v>
      </c>
      <c r="N22" s="5">
        <v>1184</v>
      </c>
      <c r="O22" s="5">
        <v>47</v>
      </c>
      <c r="P22" s="5">
        <v>554</v>
      </c>
      <c r="Q22" s="5">
        <v>242</v>
      </c>
      <c r="R22" s="5">
        <v>15</v>
      </c>
      <c r="S22" s="5">
        <v>67</v>
      </c>
      <c r="T22" s="5">
        <v>1371</v>
      </c>
      <c r="U22" s="19">
        <v>122</v>
      </c>
      <c r="V22" s="37">
        <v>116</v>
      </c>
    </row>
    <row r="23" spans="2:22" s="22" customFormat="1" ht="18" customHeight="1">
      <c r="B23" s="106"/>
      <c r="C23" s="38">
        <f t="shared" si="0"/>
        <v>16</v>
      </c>
      <c r="D23" s="33">
        <v>6279</v>
      </c>
      <c r="E23" s="39">
        <v>94</v>
      </c>
      <c r="F23" s="40">
        <v>2494</v>
      </c>
      <c r="G23" s="2">
        <v>6</v>
      </c>
      <c r="H23" s="2">
        <v>813</v>
      </c>
      <c r="I23" s="9">
        <v>1675</v>
      </c>
      <c r="J23" s="41">
        <v>3566</v>
      </c>
      <c r="K23" s="2">
        <v>129</v>
      </c>
      <c r="L23" s="2">
        <v>52</v>
      </c>
      <c r="M23" s="2">
        <v>261</v>
      </c>
      <c r="N23" s="2">
        <v>959</v>
      </c>
      <c r="O23" s="2">
        <v>40</v>
      </c>
      <c r="P23" s="2">
        <v>485</v>
      </c>
      <c r="Q23" s="2">
        <v>328</v>
      </c>
      <c r="R23" s="2">
        <v>26</v>
      </c>
      <c r="S23" s="2">
        <v>231</v>
      </c>
      <c r="T23" s="2">
        <v>933</v>
      </c>
      <c r="U23" s="16">
        <v>122</v>
      </c>
      <c r="V23" s="42">
        <v>125</v>
      </c>
    </row>
    <row r="24" spans="2:22" s="22" customFormat="1" ht="18" customHeight="1">
      <c r="B24" s="106"/>
      <c r="C24" s="38">
        <f t="shared" si="0"/>
        <v>17</v>
      </c>
      <c r="D24" s="33">
        <v>6706</v>
      </c>
      <c r="E24" s="39">
        <v>125</v>
      </c>
      <c r="F24" s="40">
        <v>2721</v>
      </c>
      <c r="G24" s="2">
        <v>7</v>
      </c>
      <c r="H24" s="2">
        <v>768</v>
      </c>
      <c r="I24" s="9">
        <v>1946</v>
      </c>
      <c r="J24" s="43">
        <v>3752</v>
      </c>
      <c r="K24" s="2">
        <v>112</v>
      </c>
      <c r="L24" s="2">
        <v>70</v>
      </c>
      <c r="M24" s="2">
        <v>297</v>
      </c>
      <c r="N24" s="2">
        <v>1112</v>
      </c>
      <c r="O24" s="2">
        <v>30</v>
      </c>
      <c r="P24" s="2">
        <v>591</v>
      </c>
      <c r="Q24" s="2">
        <v>364</v>
      </c>
      <c r="R24" s="2">
        <v>7</v>
      </c>
      <c r="S24" s="2">
        <v>252</v>
      </c>
      <c r="T24" s="2">
        <v>768</v>
      </c>
      <c r="U24" s="16">
        <v>149</v>
      </c>
      <c r="V24" s="42">
        <v>108</v>
      </c>
    </row>
    <row r="25" spans="2:22" s="22" customFormat="1" ht="18" customHeight="1">
      <c r="B25" s="106"/>
      <c r="C25" s="54">
        <f t="shared" si="0"/>
        <v>18</v>
      </c>
      <c r="D25" s="55">
        <v>7027</v>
      </c>
      <c r="E25" s="39">
        <v>77</v>
      </c>
      <c r="F25" s="68">
        <v>3000</v>
      </c>
      <c r="G25" s="2">
        <v>3</v>
      </c>
      <c r="H25" s="2">
        <v>734</v>
      </c>
      <c r="I25" s="9">
        <v>2263</v>
      </c>
      <c r="J25" s="43">
        <v>3823</v>
      </c>
      <c r="K25" s="2">
        <v>119</v>
      </c>
      <c r="L25" s="2">
        <v>99</v>
      </c>
      <c r="M25" s="2">
        <v>332</v>
      </c>
      <c r="N25" s="2">
        <v>1084</v>
      </c>
      <c r="O25" s="2">
        <v>43</v>
      </c>
      <c r="P25" s="2">
        <v>550</v>
      </c>
      <c r="Q25" s="2">
        <v>378</v>
      </c>
      <c r="R25" s="2">
        <v>23</v>
      </c>
      <c r="S25" s="2">
        <v>316</v>
      </c>
      <c r="T25" s="2">
        <v>710</v>
      </c>
      <c r="U25" s="16">
        <v>169</v>
      </c>
      <c r="V25" s="42">
        <v>127</v>
      </c>
    </row>
    <row r="26" spans="2:22" s="22" customFormat="1" ht="18" customHeight="1" thickBot="1">
      <c r="B26" s="107"/>
      <c r="C26" s="58">
        <f t="shared" si="0"/>
        <v>19</v>
      </c>
      <c r="D26" s="59">
        <f>E26+F26+J26+V26</f>
        <v>7316</v>
      </c>
      <c r="E26" s="60">
        <v>69</v>
      </c>
      <c r="F26" s="61">
        <f>SUM(SUM(G26:I26))</f>
        <v>3223</v>
      </c>
      <c r="G26" s="6">
        <v>12</v>
      </c>
      <c r="H26" s="6">
        <v>656</v>
      </c>
      <c r="I26" s="13">
        <v>2555</v>
      </c>
      <c r="J26" s="50">
        <f>SUM(SUM(K26:U26))</f>
        <v>3927</v>
      </c>
      <c r="K26" s="6">
        <v>151</v>
      </c>
      <c r="L26" s="6">
        <v>102</v>
      </c>
      <c r="M26" s="6">
        <v>309</v>
      </c>
      <c r="N26" s="6">
        <v>1095</v>
      </c>
      <c r="O26" s="6">
        <v>41</v>
      </c>
      <c r="P26" s="6">
        <v>552</v>
      </c>
      <c r="Q26" s="6">
        <v>398</v>
      </c>
      <c r="R26" s="6">
        <v>21</v>
      </c>
      <c r="S26" s="6">
        <v>286</v>
      </c>
      <c r="T26" s="6">
        <v>766</v>
      </c>
      <c r="U26" s="20">
        <v>206</v>
      </c>
      <c r="V26" s="62">
        <v>97</v>
      </c>
    </row>
    <row r="27" s="27" customFormat="1" ht="14.25"/>
    <row r="28" s="22" customFormat="1" ht="18.75" customHeight="1" thickBot="1">
      <c r="B28" s="22" t="s">
        <v>0</v>
      </c>
    </row>
    <row r="29" spans="2:22" s="22" customFormat="1" ht="18" customHeight="1">
      <c r="B29" s="105" t="s">
        <v>7</v>
      </c>
      <c r="C29" s="32">
        <f>C7</f>
        <v>15</v>
      </c>
      <c r="D29" s="69">
        <f aca="true" t="shared" si="1" ref="D29:D48">E29+F29+J29+V29</f>
        <v>100</v>
      </c>
      <c r="E29" s="70">
        <f aca="true" t="shared" si="2" ref="E29:J38">E7/$D7*100</f>
        <v>0.6421232876712328</v>
      </c>
      <c r="F29" s="71">
        <f t="shared" si="2"/>
        <v>38.14212328767123</v>
      </c>
      <c r="G29" s="72">
        <f t="shared" si="2"/>
        <v>0.12842465753424656</v>
      </c>
      <c r="H29" s="72">
        <f t="shared" si="2"/>
        <v>6.892123287671232</v>
      </c>
      <c r="I29" s="71">
        <f t="shared" si="2"/>
        <v>31.12157534246575</v>
      </c>
      <c r="J29" s="73">
        <f t="shared" si="2"/>
        <v>59.974315068493155</v>
      </c>
      <c r="K29" s="72">
        <f aca="true" t="shared" si="3" ref="K29:U29">K7/$D7*100</f>
        <v>0.5565068493150684</v>
      </c>
      <c r="L29" s="72">
        <f aca="true" t="shared" si="4" ref="K29:U30">L7/$D7*100</f>
        <v>0.2568493150684931</v>
      </c>
      <c r="M29" s="72">
        <f t="shared" si="3"/>
        <v>6.1215753424657535</v>
      </c>
      <c r="N29" s="72">
        <f t="shared" si="3"/>
        <v>16.99486301369863</v>
      </c>
      <c r="O29" s="72">
        <f t="shared" si="3"/>
        <v>2.011986301369863</v>
      </c>
      <c r="P29" s="72">
        <f t="shared" si="4"/>
        <v>6.549657534246575</v>
      </c>
      <c r="Q29" s="72">
        <f t="shared" si="4"/>
        <v>3.6815068493150687</v>
      </c>
      <c r="R29" s="72">
        <f t="shared" si="4"/>
        <v>0.12842465753424656</v>
      </c>
      <c r="S29" s="72">
        <f t="shared" si="4"/>
        <v>0.21404109589041095</v>
      </c>
      <c r="T29" s="72">
        <f t="shared" si="3"/>
        <v>18.57876712328767</v>
      </c>
      <c r="U29" s="74">
        <f t="shared" si="3"/>
        <v>4.88013698630137</v>
      </c>
      <c r="V29" s="74">
        <f aca="true" t="shared" si="5" ref="V29:V48">V7/$D7*100</f>
        <v>1.2414383561643836</v>
      </c>
    </row>
    <row r="30" spans="2:22" s="22" customFormat="1" ht="18" customHeight="1">
      <c r="B30" s="106"/>
      <c r="C30" s="38">
        <f aca="true" t="shared" si="6" ref="C30:C48">C8</f>
        <v>16</v>
      </c>
      <c r="D30" s="75">
        <f t="shared" si="1"/>
        <v>100</v>
      </c>
      <c r="E30" s="76">
        <f t="shared" si="2"/>
        <v>1.0163499779054352</v>
      </c>
      <c r="F30" s="75">
        <f t="shared" si="2"/>
        <v>42.73088820150243</v>
      </c>
      <c r="G30" s="77">
        <f t="shared" si="2"/>
        <v>0.08837825894829872</v>
      </c>
      <c r="H30" s="77">
        <f t="shared" si="2"/>
        <v>6.142288996906761</v>
      </c>
      <c r="I30" s="78">
        <f t="shared" si="2"/>
        <v>36.50022094564737</v>
      </c>
      <c r="J30" s="79">
        <f t="shared" si="2"/>
        <v>54.8828988068935</v>
      </c>
      <c r="K30" s="77">
        <f t="shared" si="4"/>
        <v>0.6628369421122404</v>
      </c>
      <c r="L30" s="77">
        <f t="shared" si="4"/>
        <v>0.44189129474149363</v>
      </c>
      <c r="M30" s="77">
        <f t="shared" si="4"/>
        <v>4.860804242156429</v>
      </c>
      <c r="N30" s="77">
        <f t="shared" si="4"/>
        <v>16.791869200176755</v>
      </c>
      <c r="O30" s="77">
        <f t="shared" si="4"/>
        <v>1.104728236853734</v>
      </c>
      <c r="P30" s="77">
        <f t="shared" si="4"/>
        <v>7.335395492708793</v>
      </c>
      <c r="Q30" s="77">
        <f t="shared" si="4"/>
        <v>6.0539107379584625</v>
      </c>
      <c r="R30" s="77">
        <f t="shared" si="4"/>
        <v>0.13256738842244808</v>
      </c>
      <c r="S30" s="77">
        <f t="shared" si="4"/>
        <v>0.6186478126380911</v>
      </c>
      <c r="T30" s="77">
        <f t="shared" si="4"/>
        <v>12.019443216968625</v>
      </c>
      <c r="U30" s="80">
        <f t="shared" si="4"/>
        <v>4.860804242156429</v>
      </c>
      <c r="V30" s="81">
        <f t="shared" si="5"/>
        <v>1.36986301369863</v>
      </c>
    </row>
    <row r="31" spans="2:22" s="22" customFormat="1" ht="18" customHeight="1">
      <c r="B31" s="106"/>
      <c r="C31" s="38">
        <f t="shared" si="6"/>
        <v>17</v>
      </c>
      <c r="D31" s="75">
        <f t="shared" si="1"/>
        <v>100.00000000000001</v>
      </c>
      <c r="E31" s="76">
        <f t="shared" si="2"/>
        <v>0.4384042086804033</v>
      </c>
      <c r="F31" s="75">
        <f t="shared" si="2"/>
        <v>46.03244191144235</v>
      </c>
      <c r="G31" s="77">
        <f t="shared" si="2"/>
        <v>0.08768084173608066</v>
      </c>
      <c r="H31" s="77">
        <f t="shared" si="2"/>
        <v>5.699254712845243</v>
      </c>
      <c r="I31" s="78">
        <f t="shared" si="2"/>
        <v>40.24550635686103</v>
      </c>
      <c r="J31" s="79">
        <f t="shared" si="2"/>
        <v>53.090749671196846</v>
      </c>
      <c r="K31" s="77">
        <f aca="true" t="shared" si="7" ref="K31:U31">K9/$D9*100</f>
        <v>0.789127575624726</v>
      </c>
      <c r="L31" s="77">
        <f t="shared" si="7"/>
        <v>0.7452871547566856</v>
      </c>
      <c r="M31" s="77">
        <f t="shared" si="7"/>
        <v>6.269180184129768</v>
      </c>
      <c r="N31" s="77">
        <f t="shared" si="7"/>
        <v>14.37965804471723</v>
      </c>
      <c r="O31" s="77">
        <f t="shared" si="7"/>
        <v>1.6220955721174923</v>
      </c>
      <c r="P31" s="77">
        <f t="shared" si="7"/>
        <v>9.074967119684349</v>
      </c>
      <c r="Q31" s="77">
        <f t="shared" si="7"/>
        <v>4.734765453748356</v>
      </c>
      <c r="R31" s="77">
        <f t="shared" si="7"/>
        <v>0.131521262604121</v>
      </c>
      <c r="S31" s="77">
        <f t="shared" si="7"/>
        <v>0.263042525208242</v>
      </c>
      <c r="T31" s="77">
        <f t="shared" si="7"/>
        <v>10.258658483121438</v>
      </c>
      <c r="U31" s="80">
        <f t="shared" si="7"/>
        <v>4.822446295484436</v>
      </c>
      <c r="V31" s="81">
        <f t="shared" si="5"/>
        <v>0.4384042086804033</v>
      </c>
    </row>
    <row r="32" spans="2:22" s="22" customFormat="1" ht="18" customHeight="1">
      <c r="B32" s="106"/>
      <c r="C32" s="38">
        <f t="shared" si="6"/>
        <v>18</v>
      </c>
      <c r="D32" s="75">
        <f t="shared" si="1"/>
        <v>100</v>
      </c>
      <c r="E32" s="76">
        <f t="shared" si="2"/>
        <v>0.4725897920604915</v>
      </c>
      <c r="F32" s="75">
        <f t="shared" si="2"/>
        <v>46.73913043478261</v>
      </c>
      <c r="G32" s="77">
        <f t="shared" si="2"/>
        <v>0</v>
      </c>
      <c r="H32" s="77">
        <f t="shared" si="2"/>
        <v>4.725897920604915</v>
      </c>
      <c r="I32" s="78">
        <f t="shared" si="2"/>
        <v>42.013232514177695</v>
      </c>
      <c r="J32" s="79">
        <f t="shared" si="2"/>
        <v>51.51228733459357</v>
      </c>
      <c r="K32" s="77">
        <f aca="true" t="shared" si="8" ref="K32:U32">K10/$D10*100</f>
        <v>0.8979206049149339</v>
      </c>
      <c r="L32" s="77">
        <f t="shared" si="8"/>
        <v>0.6616257088846881</v>
      </c>
      <c r="M32" s="77">
        <f t="shared" si="8"/>
        <v>5.954631379962192</v>
      </c>
      <c r="N32" s="77">
        <f t="shared" si="8"/>
        <v>13.8468809073724</v>
      </c>
      <c r="O32" s="77">
        <f t="shared" si="8"/>
        <v>0.7088846880907372</v>
      </c>
      <c r="P32" s="77">
        <f t="shared" si="8"/>
        <v>7.23062381852552</v>
      </c>
      <c r="Q32" s="77">
        <f t="shared" si="8"/>
        <v>4.631379962192817</v>
      </c>
      <c r="R32" s="77">
        <f t="shared" si="8"/>
        <v>0.1890359168241966</v>
      </c>
      <c r="S32" s="77">
        <f t="shared" si="8"/>
        <v>0.7088846880907372</v>
      </c>
      <c r="T32" s="77">
        <f t="shared" si="8"/>
        <v>12.287334593572778</v>
      </c>
      <c r="U32" s="80">
        <f t="shared" si="8"/>
        <v>4.395085066162571</v>
      </c>
      <c r="V32" s="81">
        <f t="shared" si="5"/>
        <v>1.275992438563327</v>
      </c>
    </row>
    <row r="33" spans="2:22" s="22" customFormat="1" ht="18" customHeight="1" thickBot="1">
      <c r="B33" s="107"/>
      <c r="C33" s="58">
        <f t="shared" si="6"/>
        <v>19</v>
      </c>
      <c r="D33" s="82">
        <f t="shared" si="1"/>
        <v>100</v>
      </c>
      <c r="E33" s="83">
        <f t="shared" si="2"/>
        <v>0.4195804195804196</v>
      </c>
      <c r="F33" s="84">
        <f t="shared" si="2"/>
        <v>47.785547785547784</v>
      </c>
      <c r="G33" s="85">
        <f t="shared" si="2"/>
        <v>0.13986013986013987</v>
      </c>
      <c r="H33" s="85">
        <f t="shared" si="2"/>
        <v>5.501165501165501</v>
      </c>
      <c r="I33" s="82">
        <f t="shared" si="2"/>
        <v>42.14452214452214</v>
      </c>
      <c r="J33" s="86">
        <f t="shared" si="2"/>
        <v>51.235431235431236</v>
      </c>
      <c r="K33" s="85">
        <f aca="true" t="shared" si="9" ref="K33:U33">K11/$D11*100</f>
        <v>1.118881118881119</v>
      </c>
      <c r="L33" s="85">
        <f t="shared" si="9"/>
        <v>1.1655011655011656</v>
      </c>
      <c r="M33" s="85">
        <f t="shared" si="9"/>
        <v>5.501165501165501</v>
      </c>
      <c r="N33" s="85">
        <f t="shared" si="9"/>
        <v>14.498834498834498</v>
      </c>
      <c r="O33" s="85">
        <f t="shared" si="9"/>
        <v>0.6060606060606061</v>
      </c>
      <c r="P33" s="85">
        <f t="shared" si="9"/>
        <v>6.713286713286713</v>
      </c>
      <c r="Q33" s="85">
        <f t="shared" si="9"/>
        <v>4.708624708624709</v>
      </c>
      <c r="R33" s="85">
        <f t="shared" si="9"/>
        <v>0.1864801864801865</v>
      </c>
      <c r="S33" s="85">
        <f t="shared" si="9"/>
        <v>0.9790209790209791</v>
      </c>
      <c r="T33" s="85">
        <f t="shared" si="9"/>
        <v>10.815850815850817</v>
      </c>
      <c r="U33" s="87">
        <f t="shared" si="9"/>
        <v>4.941724941724942</v>
      </c>
      <c r="V33" s="88">
        <f t="shared" si="5"/>
        <v>0.5594405594405595</v>
      </c>
    </row>
    <row r="34" spans="2:22" s="22" customFormat="1" ht="18" customHeight="1">
      <c r="B34" s="105" t="s">
        <v>11</v>
      </c>
      <c r="C34" s="32">
        <f t="shared" si="6"/>
        <v>15</v>
      </c>
      <c r="D34" s="69">
        <f t="shared" si="1"/>
        <v>100.00000000000001</v>
      </c>
      <c r="E34" s="70">
        <f t="shared" si="2"/>
        <v>0</v>
      </c>
      <c r="F34" s="71">
        <f t="shared" si="2"/>
        <v>47.03703703703704</v>
      </c>
      <c r="G34" s="72">
        <f t="shared" si="2"/>
        <v>0</v>
      </c>
      <c r="H34" s="72">
        <f t="shared" si="2"/>
        <v>14.444444444444443</v>
      </c>
      <c r="I34" s="71">
        <f t="shared" si="2"/>
        <v>32.592592592592595</v>
      </c>
      <c r="J34" s="73">
        <f t="shared" si="2"/>
        <v>52.22222222222223</v>
      </c>
      <c r="K34" s="72">
        <f aca="true" t="shared" si="10" ref="K34:U34">K12/$D12*100</f>
        <v>1.1111111111111112</v>
      </c>
      <c r="L34" s="72">
        <f aca="true" t="shared" si="11" ref="K34:U35">L12/$D12*100</f>
        <v>0</v>
      </c>
      <c r="M34" s="72">
        <f t="shared" si="10"/>
        <v>3.3333333333333335</v>
      </c>
      <c r="N34" s="72">
        <f t="shared" si="10"/>
        <v>13.703703703703704</v>
      </c>
      <c r="O34" s="72">
        <f t="shared" si="10"/>
        <v>0.3703703703703704</v>
      </c>
      <c r="P34" s="72">
        <f t="shared" si="11"/>
        <v>8.88888888888889</v>
      </c>
      <c r="Q34" s="72">
        <f t="shared" si="11"/>
        <v>4.074074074074074</v>
      </c>
      <c r="R34" s="72">
        <f t="shared" si="11"/>
        <v>0</v>
      </c>
      <c r="S34" s="72">
        <f t="shared" si="11"/>
        <v>1.1111111111111112</v>
      </c>
      <c r="T34" s="72">
        <f t="shared" si="10"/>
        <v>18.51851851851852</v>
      </c>
      <c r="U34" s="74">
        <f t="shared" si="10"/>
        <v>1.1111111111111112</v>
      </c>
      <c r="V34" s="74">
        <f t="shared" si="5"/>
        <v>0.7407407407407408</v>
      </c>
    </row>
    <row r="35" spans="2:22" s="22" customFormat="1" ht="18" customHeight="1">
      <c r="B35" s="106"/>
      <c r="C35" s="38">
        <f t="shared" si="6"/>
        <v>16</v>
      </c>
      <c r="D35" s="75">
        <f t="shared" si="1"/>
        <v>100</v>
      </c>
      <c r="E35" s="76">
        <f t="shared" si="2"/>
        <v>0</v>
      </c>
      <c r="F35" s="75">
        <f t="shared" si="2"/>
        <v>41.42259414225941</v>
      </c>
      <c r="G35" s="77">
        <f t="shared" si="2"/>
        <v>0</v>
      </c>
      <c r="H35" s="77">
        <f t="shared" si="2"/>
        <v>10.0418410041841</v>
      </c>
      <c r="I35" s="78">
        <f t="shared" si="2"/>
        <v>31.380753138075313</v>
      </c>
      <c r="J35" s="79">
        <f t="shared" si="2"/>
        <v>55.23012552301255</v>
      </c>
      <c r="K35" s="77">
        <f t="shared" si="11"/>
        <v>0.8368200836820083</v>
      </c>
      <c r="L35" s="77">
        <f t="shared" si="11"/>
        <v>0.8368200836820083</v>
      </c>
      <c r="M35" s="77">
        <f t="shared" si="11"/>
        <v>5.439330543933055</v>
      </c>
      <c r="N35" s="77">
        <f t="shared" si="11"/>
        <v>22.17573221757322</v>
      </c>
      <c r="O35" s="77">
        <f t="shared" si="11"/>
        <v>0</v>
      </c>
      <c r="P35" s="77">
        <f t="shared" si="11"/>
        <v>7.531380753138076</v>
      </c>
      <c r="Q35" s="77">
        <f t="shared" si="11"/>
        <v>1.6736401673640167</v>
      </c>
      <c r="R35" s="77">
        <f t="shared" si="11"/>
        <v>0</v>
      </c>
      <c r="S35" s="77">
        <f t="shared" si="11"/>
        <v>1.6736401673640167</v>
      </c>
      <c r="T35" s="77">
        <f t="shared" si="11"/>
        <v>12.552301255230125</v>
      </c>
      <c r="U35" s="80">
        <f t="shared" si="11"/>
        <v>2.510460251046025</v>
      </c>
      <c r="V35" s="81">
        <f t="shared" si="5"/>
        <v>3.3472803347280333</v>
      </c>
    </row>
    <row r="36" spans="2:22" s="22" customFormat="1" ht="18" customHeight="1">
      <c r="B36" s="106"/>
      <c r="C36" s="38">
        <f t="shared" si="6"/>
        <v>17</v>
      </c>
      <c r="D36" s="75">
        <f t="shared" si="1"/>
        <v>100</v>
      </c>
      <c r="E36" s="76">
        <f t="shared" si="2"/>
        <v>0.5434782608695652</v>
      </c>
      <c r="F36" s="75">
        <f t="shared" si="2"/>
        <v>45.65217391304348</v>
      </c>
      <c r="G36" s="77">
        <f t="shared" si="2"/>
        <v>0</v>
      </c>
      <c r="H36" s="77">
        <f t="shared" si="2"/>
        <v>15.760869565217392</v>
      </c>
      <c r="I36" s="78">
        <f t="shared" si="2"/>
        <v>29.891304347826086</v>
      </c>
      <c r="J36" s="79">
        <f t="shared" si="2"/>
        <v>53.80434782608695</v>
      </c>
      <c r="K36" s="77">
        <f aca="true" t="shared" si="12" ref="K36:U36">K14/$D14*100</f>
        <v>0.5434782608695652</v>
      </c>
      <c r="L36" s="77">
        <f t="shared" si="12"/>
        <v>0</v>
      </c>
      <c r="M36" s="77">
        <f t="shared" si="12"/>
        <v>2.717391304347826</v>
      </c>
      <c r="N36" s="77">
        <f t="shared" si="12"/>
        <v>26.08695652173913</v>
      </c>
      <c r="O36" s="77">
        <f t="shared" si="12"/>
        <v>1.0869565217391304</v>
      </c>
      <c r="P36" s="77">
        <f t="shared" si="12"/>
        <v>9.782608695652174</v>
      </c>
      <c r="Q36" s="77">
        <f t="shared" si="12"/>
        <v>4.891304347826087</v>
      </c>
      <c r="R36" s="77">
        <f t="shared" si="12"/>
        <v>0</v>
      </c>
      <c r="S36" s="77">
        <f t="shared" si="12"/>
        <v>1.0869565217391304</v>
      </c>
      <c r="T36" s="77">
        <f t="shared" si="12"/>
        <v>7.065217391304348</v>
      </c>
      <c r="U36" s="80">
        <f t="shared" si="12"/>
        <v>0.5434782608695652</v>
      </c>
      <c r="V36" s="81">
        <f t="shared" si="5"/>
        <v>0</v>
      </c>
    </row>
    <row r="37" spans="2:22" s="22" customFormat="1" ht="18" customHeight="1">
      <c r="B37" s="106"/>
      <c r="C37" s="38">
        <f t="shared" si="6"/>
        <v>18</v>
      </c>
      <c r="D37" s="75">
        <f t="shared" si="1"/>
        <v>100</v>
      </c>
      <c r="E37" s="76">
        <f t="shared" si="2"/>
        <v>0.39370078740157477</v>
      </c>
      <c r="F37" s="75">
        <f t="shared" si="2"/>
        <v>51.181102362204726</v>
      </c>
      <c r="G37" s="77">
        <f t="shared" si="2"/>
        <v>0</v>
      </c>
      <c r="H37" s="77">
        <f t="shared" si="2"/>
        <v>11.023622047244094</v>
      </c>
      <c r="I37" s="78">
        <f t="shared" si="2"/>
        <v>40.15748031496063</v>
      </c>
      <c r="J37" s="79">
        <f t="shared" si="2"/>
        <v>48.031496062992126</v>
      </c>
      <c r="K37" s="77">
        <f aca="true" t="shared" si="13" ref="K37:U37">K15/$D15*100</f>
        <v>1.574803149606299</v>
      </c>
      <c r="L37" s="77">
        <f t="shared" si="13"/>
        <v>1.1811023622047243</v>
      </c>
      <c r="M37" s="77">
        <f t="shared" si="13"/>
        <v>3.543307086614173</v>
      </c>
      <c r="N37" s="77">
        <f t="shared" si="13"/>
        <v>17.716535433070867</v>
      </c>
      <c r="O37" s="77">
        <f t="shared" si="13"/>
        <v>0.39370078740157477</v>
      </c>
      <c r="P37" s="77">
        <f t="shared" si="13"/>
        <v>7.874015748031496</v>
      </c>
      <c r="Q37" s="77">
        <f t="shared" si="13"/>
        <v>1.574803149606299</v>
      </c>
      <c r="R37" s="77">
        <f t="shared" si="13"/>
        <v>1.1811023622047243</v>
      </c>
      <c r="S37" s="77">
        <f t="shared" si="13"/>
        <v>0.39370078740157477</v>
      </c>
      <c r="T37" s="77">
        <f t="shared" si="13"/>
        <v>12.598425196850393</v>
      </c>
      <c r="U37" s="80">
        <f t="shared" si="13"/>
        <v>0</v>
      </c>
      <c r="V37" s="81">
        <f t="shared" si="5"/>
        <v>0.39370078740157477</v>
      </c>
    </row>
    <row r="38" spans="2:22" s="22" customFormat="1" ht="18" customHeight="1" thickBot="1">
      <c r="B38" s="107"/>
      <c r="C38" s="54">
        <f t="shared" si="6"/>
        <v>19</v>
      </c>
      <c r="D38" s="82">
        <f t="shared" si="1"/>
        <v>100</v>
      </c>
      <c r="E38" s="83">
        <f t="shared" si="2"/>
        <v>1.4018691588785046</v>
      </c>
      <c r="F38" s="84">
        <f t="shared" si="2"/>
        <v>52.336448598130836</v>
      </c>
      <c r="G38" s="85">
        <f t="shared" si="2"/>
        <v>0</v>
      </c>
      <c r="H38" s="85">
        <f t="shared" si="2"/>
        <v>13.084112149532709</v>
      </c>
      <c r="I38" s="82">
        <f t="shared" si="2"/>
        <v>39.25233644859813</v>
      </c>
      <c r="J38" s="86">
        <f t="shared" si="2"/>
        <v>36.44859813084112</v>
      </c>
      <c r="K38" s="85">
        <f aca="true" t="shared" si="14" ref="K38:U38">K16/$D16*100</f>
        <v>1.8691588785046727</v>
      </c>
      <c r="L38" s="85">
        <f t="shared" si="14"/>
        <v>0.46728971962616817</v>
      </c>
      <c r="M38" s="85">
        <f t="shared" si="14"/>
        <v>1.8691588785046727</v>
      </c>
      <c r="N38" s="85">
        <f t="shared" si="14"/>
        <v>15.42056074766355</v>
      </c>
      <c r="O38" s="85">
        <f t="shared" si="14"/>
        <v>0.46728971962616817</v>
      </c>
      <c r="P38" s="85">
        <f t="shared" si="14"/>
        <v>6.074766355140187</v>
      </c>
      <c r="Q38" s="85">
        <f t="shared" si="14"/>
        <v>1.4018691588785046</v>
      </c>
      <c r="R38" s="85">
        <f t="shared" si="14"/>
        <v>0</v>
      </c>
      <c r="S38" s="85">
        <f t="shared" si="14"/>
        <v>0</v>
      </c>
      <c r="T38" s="85">
        <f t="shared" si="14"/>
        <v>6.5420560747663545</v>
      </c>
      <c r="U38" s="87">
        <f t="shared" si="14"/>
        <v>2.336448598130841</v>
      </c>
      <c r="V38" s="88">
        <f t="shared" si="5"/>
        <v>9.813084112149532</v>
      </c>
    </row>
    <row r="39" spans="2:22" s="22" customFormat="1" ht="18" customHeight="1">
      <c r="B39" s="105" t="s">
        <v>9</v>
      </c>
      <c r="C39" s="32">
        <f t="shared" si="6"/>
        <v>15</v>
      </c>
      <c r="D39" s="69">
        <f t="shared" si="1"/>
        <v>100</v>
      </c>
      <c r="E39" s="70">
        <f aca="true" t="shared" si="15" ref="E39:J48">E17/$D17*100</f>
        <v>1.2476212668453144</v>
      </c>
      <c r="F39" s="71">
        <f t="shared" si="15"/>
        <v>40.31758514893782</v>
      </c>
      <c r="G39" s="72">
        <f t="shared" si="15"/>
        <v>0.08835294574546584</v>
      </c>
      <c r="H39" s="72">
        <f t="shared" si="15"/>
        <v>8.433822672725153</v>
      </c>
      <c r="I39" s="71">
        <f t="shared" si="15"/>
        <v>31.7954095304672</v>
      </c>
      <c r="J39" s="73">
        <f t="shared" si="15"/>
        <v>57.148335857703216</v>
      </c>
      <c r="K39" s="72">
        <f aca="true" t="shared" si="16" ref="K39:U39">K17/$D17*100</f>
        <v>0.8966367625927221</v>
      </c>
      <c r="L39" s="72">
        <f aca="true" t="shared" si="17" ref="K39:U40">L17/$D17*100</f>
        <v>0.7340090877315625</v>
      </c>
      <c r="M39" s="72">
        <f t="shared" si="16"/>
        <v>3.9938444211425685</v>
      </c>
      <c r="N39" s="72">
        <f t="shared" si="16"/>
        <v>16.023923259155694</v>
      </c>
      <c r="O39" s="72">
        <f t="shared" si="16"/>
        <v>1.3010213988892774</v>
      </c>
      <c r="P39" s="72">
        <f t="shared" si="17"/>
        <v>5.583226533069245</v>
      </c>
      <c r="Q39" s="72">
        <f t="shared" si="17"/>
        <v>5.171074604839023</v>
      </c>
      <c r="R39" s="72">
        <f t="shared" si="17"/>
        <v>0.1898131966289953</v>
      </c>
      <c r="S39" s="72">
        <f t="shared" si="17"/>
        <v>0.8607130373995107</v>
      </c>
      <c r="T39" s="72">
        <f t="shared" si="16"/>
        <v>16.667637578158377</v>
      </c>
      <c r="U39" s="74">
        <f t="shared" si="16"/>
        <v>5.726435978096236</v>
      </c>
      <c r="V39" s="74">
        <f t="shared" si="5"/>
        <v>1.286457726513651</v>
      </c>
    </row>
    <row r="40" spans="2:22" s="22" customFormat="1" ht="18" customHeight="1">
      <c r="B40" s="106"/>
      <c r="C40" s="38">
        <f t="shared" si="6"/>
        <v>16</v>
      </c>
      <c r="D40" s="75">
        <f t="shared" si="1"/>
        <v>100</v>
      </c>
      <c r="E40" s="76">
        <f t="shared" si="15"/>
        <v>1.2471375552747945</v>
      </c>
      <c r="F40" s="75">
        <f t="shared" si="15"/>
        <v>43.50521162349968</v>
      </c>
      <c r="G40" s="77">
        <f t="shared" si="15"/>
        <v>0.09623736576121289</v>
      </c>
      <c r="H40" s="77">
        <f t="shared" si="15"/>
        <v>7.424589387239419</v>
      </c>
      <c r="I40" s="78">
        <f t="shared" si="15"/>
        <v>35.984384870499056</v>
      </c>
      <c r="J40" s="79">
        <f t="shared" si="15"/>
        <v>54.194962097283636</v>
      </c>
      <c r="K40" s="77">
        <f t="shared" si="17"/>
        <v>0.8908125394819962</v>
      </c>
      <c r="L40" s="77">
        <f t="shared" si="17"/>
        <v>0.6864932090966519</v>
      </c>
      <c r="M40" s="77">
        <f t="shared" si="17"/>
        <v>3.9368485470625396</v>
      </c>
      <c r="N40" s="77">
        <f t="shared" si="17"/>
        <v>14.752447883765003</v>
      </c>
      <c r="O40" s="77">
        <f t="shared" si="17"/>
        <v>1.194330385344283</v>
      </c>
      <c r="P40" s="77">
        <f t="shared" si="17"/>
        <v>5.894662034112445</v>
      </c>
      <c r="Q40" s="77">
        <f t="shared" si="17"/>
        <v>5.794969993682881</v>
      </c>
      <c r="R40" s="77">
        <f t="shared" si="17"/>
        <v>0.20037113076437144</v>
      </c>
      <c r="S40" s="77">
        <f t="shared" si="17"/>
        <v>2.856028900821226</v>
      </c>
      <c r="T40" s="77">
        <f t="shared" si="17"/>
        <v>12.750710675931776</v>
      </c>
      <c r="U40" s="80">
        <f t="shared" si="17"/>
        <v>5.2372867972204675</v>
      </c>
      <c r="V40" s="81">
        <f t="shared" si="5"/>
        <v>1.0526887239418825</v>
      </c>
    </row>
    <row r="41" spans="2:22" s="22" customFormat="1" ht="18" customHeight="1">
      <c r="B41" s="106"/>
      <c r="C41" s="38">
        <f t="shared" si="6"/>
        <v>17</v>
      </c>
      <c r="D41" s="75">
        <f t="shared" si="1"/>
        <v>100.00000000000001</v>
      </c>
      <c r="E41" s="76">
        <f t="shared" si="15"/>
        <v>1.121560087111463</v>
      </c>
      <c r="F41" s="75">
        <f t="shared" si="15"/>
        <v>46.115620669174426</v>
      </c>
      <c r="G41" s="77">
        <f t="shared" si="15"/>
        <v>0.15541476935260345</v>
      </c>
      <c r="H41" s="77">
        <f t="shared" si="15"/>
        <v>6.409126905563254</v>
      </c>
      <c r="I41" s="78">
        <f t="shared" si="15"/>
        <v>39.55107899425857</v>
      </c>
      <c r="J41" s="79">
        <f t="shared" si="15"/>
        <v>51.741734310037614</v>
      </c>
      <c r="K41" s="77">
        <f aca="true" t="shared" si="18" ref="K41:U41">K19/$D19*100</f>
        <v>0.9131855078202337</v>
      </c>
      <c r="L41" s="77">
        <f t="shared" si="18"/>
        <v>0.9379330825579093</v>
      </c>
      <c r="M41" s="77">
        <f t="shared" si="18"/>
        <v>4.04375371213621</v>
      </c>
      <c r="N41" s="77">
        <f t="shared" si="18"/>
        <v>13.933874480300931</v>
      </c>
      <c r="O41" s="77">
        <f t="shared" si="18"/>
        <v>1.257176796673926</v>
      </c>
      <c r="P41" s="77">
        <f t="shared" si="18"/>
        <v>5.775094040784003</v>
      </c>
      <c r="Q41" s="77">
        <f t="shared" si="18"/>
        <v>6.133933874480301</v>
      </c>
      <c r="R41" s="77">
        <f t="shared" si="18"/>
        <v>0.20045535537517326</v>
      </c>
      <c r="S41" s="77">
        <f t="shared" si="18"/>
        <v>2.8568600277172838</v>
      </c>
      <c r="T41" s="77">
        <f t="shared" si="18"/>
        <v>10.720154424866363</v>
      </c>
      <c r="U41" s="80">
        <f t="shared" si="18"/>
        <v>4.969313007325282</v>
      </c>
      <c r="V41" s="81">
        <f t="shared" si="5"/>
        <v>1.0210849336764998</v>
      </c>
    </row>
    <row r="42" spans="2:22" s="22" customFormat="1" ht="18" customHeight="1">
      <c r="B42" s="106"/>
      <c r="C42" s="38">
        <f t="shared" si="6"/>
        <v>18</v>
      </c>
      <c r="D42" s="75">
        <f t="shared" si="1"/>
        <v>100.00000000000001</v>
      </c>
      <c r="E42" s="76">
        <f t="shared" si="15"/>
        <v>0.9650364776905984</v>
      </c>
      <c r="F42" s="75">
        <f t="shared" si="15"/>
        <v>47.44066230114251</v>
      </c>
      <c r="G42" s="77">
        <f t="shared" si="15"/>
        <v>0.12486972253357717</v>
      </c>
      <c r="H42" s="77">
        <f t="shared" si="15"/>
        <v>6.066997030656992</v>
      </c>
      <c r="I42" s="78">
        <f t="shared" si="15"/>
        <v>41.248795547951936</v>
      </c>
      <c r="J42" s="79">
        <f t="shared" si="15"/>
        <v>50.64597958822489</v>
      </c>
      <c r="K42" s="77">
        <f aca="true" t="shared" si="19" ref="K42:U42">K20/$D20*100</f>
        <v>1.0461526360293394</v>
      </c>
      <c r="L42" s="77">
        <f t="shared" si="19"/>
        <v>1.097772009517629</v>
      </c>
      <c r="M42" s="77">
        <f t="shared" si="19"/>
        <v>4.225414429827149</v>
      </c>
      <c r="N42" s="77">
        <f t="shared" si="19"/>
        <v>13.873321141328928</v>
      </c>
      <c r="O42" s="77">
        <f t="shared" si="19"/>
        <v>1.176430102452166</v>
      </c>
      <c r="P42" s="77">
        <f t="shared" si="19"/>
        <v>5.797593062356203</v>
      </c>
      <c r="Q42" s="77">
        <f t="shared" si="19"/>
        <v>5.712052386289894</v>
      </c>
      <c r="R42" s="77">
        <f t="shared" si="19"/>
        <v>0.1750142567793444</v>
      </c>
      <c r="S42" s="77">
        <f t="shared" si="19"/>
        <v>2.868562326706389</v>
      </c>
      <c r="T42" s="77">
        <f t="shared" si="19"/>
        <v>9.522545375887361</v>
      </c>
      <c r="U42" s="80">
        <f t="shared" si="19"/>
        <v>5.151121861050479</v>
      </c>
      <c r="V42" s="81">
        <f t="shared" si="5"/>
        <v>0.9483216329420093</v>
      </c>
    </row>
    <row r="43" spans="2:22" s="22" customFormat="1" ht="18" customHeight="1" thickBot="1">
      <c r="B43" s="107"/>
      <c r="C43" s="58">
        <f t="shared" si="6"/>
        <v>19</v>
      </c>
      <c r="D43" s="82">
        <f t="shared" si="1"/>
        <v>100.00000000000001</v>
      </c>
      <c r="E43" s="83">
        <f t="shared" si="15"/>
        <v>0.7531030182576334</v>
      </c>
      <c r="F43" s="84">
        <f t="shared" si="15"/>
        <v>49.00284483934452</v>
      </c>
      <c r="G43" s="85">
        <f t="shared" si="15"/>
        <v>0.1315251066814754</v>
      </c>
      <c r="H43" s="85">
        <f t="shared" si="15"/>
        <v>5.677987568441768</v>
      </c>
      <c r="I43" s="82">
        <f t="shared" si="15"/>
        <v>43.193332164221275</v>
      </c>
      <c r="J43" s="86">
        <f t="shared" si="15"/>
        <v>49.37501217825062</v>
      </c>
      <c r="K43" s="85">
        <f aca="true" t="shared" si="20" ref="K43:U43">K21/$D21*100</f>
        <v>1.1647278891681767</v>
      </c>
      <c r="L43" s="85">
        <f t="shared" si="20"/>
        <v>1.1613179789949535</v>
      </c>
      <c r="M43" s="85">
        <f t="shared" si="20"/>
        <v>4.409013853977903</v>
      </c>
      <c r="N43" s="85">
        <f t="shared" si="20"/>
        <v>13.516883926657702</v>
      </c>
      <c r="O43" s="85">
        <f t="shared" si="20"/>
        <v>1.2977143859238907</v>
      </c>
      <c r="P43" s="85">
        <f t="shared" si="20"/>
        <v>5.6575281074024275</v>
      </c>
      <c r="Q43" s="85">
        <f t="shared" si="20"/>
        <v>5.305333099510921</v>
      </c>
      <c r="R43" s="85">
        <f t="shared" si="20"/>
        <v>0.17877671908185733</v>
      </c>
      <c r="S43" s="85">
        <f t="shared" si="20"/>
        <v>2.563278190214532</v>
      </c>
      <c r="T43" s="85">
        <f t="shared" si="20"/>
        <v>8.779544436000858</v>
      </c>
      <c r="U43" s="87">
        <f t="shared" si="20"/>
        <v>5.3408935913173945</v>
      </c>
      <c r="V43" s="88">
        <f t="shared" si="5"/>
        <v>0.8690399641472302</v>
      </c>
    </row>
    <row r="44" spans="2:22" s="22" customFormat="1" ht="18" customHeight="1">
      <c r="B44" s="105" t="s">
        <v>12</v>
      </c>
      <c r="C44" s="63">
        <f t="shared" si="6"/>
        <v>15</v>
      </c>
      <c r="D44" s="69">
        <f t="shared" si="1"/>
        <v>99.99999999999999</v>
      </c>
      <c r="E44" s="70">
        <f t="shared" si="15"/>
        <v>1.6445932178722165</v>
      </c>
      <c r="F44" s="71">
        <f t="shared" si="15"/>
        <v>37.52001164313782</v>
      </c>
      <c r="G44" s="72">
        <f t="shared" si="15"/>
        <v>0.20375491194877018</v>
      </c>
      <c r="H44" s="72">
        <f t="shared" si="15"/>
        <v>13.360500654926502</v>
      </c>
      <c r="I44" s="71">
        <f t="shared" si="15"/>
        <v>23.955756076262553</v>
      </c>
      <c r="J44" s="73">
        <f t="shared" si="15"/>
        <v>59.14714015427157</v>
      </c>
      <c r="K44" s="72">
        <f aca="true" t="shared" si="21" ref="K44:U44">K22/$D22*100</f>
        <v>1.9065638189492067</v>
      </c>
      <c r="L44" s="72">
        <f aca="true" t="shared" si="22" ref="K44:U45">L22/$D22*100</f>
        <v>1.062436326590016</v>
      </c>
      <c r="M44" s="72">
        <f t="shared" si="21"/>
        <v>3.7549119487701934</v>
      </c>
      <c r="N44" s="72">
        <f t="shared" si="21"/>
        <v>17.231843981953137</v>
      </c>
      <c r="O44" s="72">
        <f t="shared" si="21"/>
        <v>0.6840343472565856</v>
      </c>
      <c r="P44" s="72">
        <f t="shared" si="22"/>
        <v>8.062872944258476</v>
      </c>
      <c r="Q44" s="72">
        <f t="shared" si="22"/>
        <v>3.5220491922573136</v>
      </c>
      <c r="R44" s="72">
        <f t="shared" si="22"/>
        <v>0.21830883423082523</v>
      </c>
      <c r="S44" s="72">
        <f t="shared" si="22"/>
        <v>0.9751127928976859</v>
      </c>
      <c r="T44" s="72">
        <f t="shared" si="21"/>
        <v>19.953427448697425</v>
      </c>
      <c r="U44" s="74">
        <f t="shared" si="21"/>
        <v>1.7755785184107118</v>
      </c>
      <c r="V44" s="74">
        <f t="shared" si="5"/>
        <v>1.6882549847183816</v>
      </c>
    </row>
    <row r="45" spans="2:22" s="22" customFormat="1" ht="18" customHeight="1">
      <c r="B45" s="106"/>
      <c r="C45" s="38">
        <f t="shared" si="6"/>
        <v>16</v>
      </c>
      <c r="D45" s="75">
        <f t="shared" si="1"/>
        <v>99.99999999999999</v>
      </c>
      <c r="E45" s="76">
        <f t="shared" si="15"/>
        <v>1.4970536709667144</v>
      </c>
      <c r="F45" s="75">
        <f t="shared" si="15"/>
        <v>39.719700589265805</v>
      </c>
      <c r="G45" s="77">
        <f t="shared" si="15"/>
        <v>0.09555661729574773</v>
      </c>
      <c r="H45" s="77">
        <f t="shared" si="15"/>
        <v>12.947921643573817</v>
      </c>
      <c r="I45" s="78">
        <f t="shared" si="15"/>
        <v>26.676222328396243</v>
      </c>
      <c r="J45" s="79">
        <f t="shared" si="15"/>
        <v>56.7924828794394</v>
      </c>
      <c r="K45" s="77">
        <f t="shared" si="22"/>
        <v>2.0544672718585764</v>
      </c>
      <c r="L45" s="77">
        <f t="shared" si="22"/>
        <v>0.8281573498964804</v>
      </c>
      <c r="M45" s="77">
        <f t="shared" si="22"/>
        <v>4.156712852365026</v>
      </c>
      <c r="N45" s="77">
        <f t="shared" si="22"/>
        <v>15.27313266443701</v>
      </c>
      <c r="O45" s="77">
        <f t="shared" si="22"/>
        <v>0.637044115304985</v>
      </c>
      <c r="P45" s="77">
        <f t="shared" si="22"/>
        <v>7.724159898072941</v>
      </c>
      <c r="Q45" s="77">
        <f t="shared" si="22"/>
        <v>5.223761745500876</v>
      </c>
      <c r="R45" s="77">
        <f t="shared" si="22"/>
        <v>0.4140786749482402</v>
      </c>
      <c r="S45" s="77">
        <f t="shared" si="22"/>
        <v>3.678929765886288</v>
      </c>
      <c r="T45" s="77">
        <f t="shared" si="22"/>
        <v>14.859053989488771</v>
      </c>
      <c r="U45" s="80">
        <f t="shared" si="22"/>
        <v>1.942984551680204</v>
      </c>
      <c r="V45" s="81">
        <f t="shared" si="5"/>
        <v>1.9907628603280776</v>
      </c>
    </row>
    <row r="46" spans="2:22" s="22" customFormat="1" ht="18" customHeight="1">
      <c r="B46" s="106"/>
      <c r="C46" s="38">
        <f t="shared" si="6"/>
        <v>17</v>
      </c>
      <c r="D46" s="75">
        <f t="shared" si="1"/>
        <v>100</v>
      </c>
      <c r="E46" s="76">
        <f t="shared" si="15"/>
        <v>1.864002385923054</v>
      </c>
      <c r="F46" s="75">
        <f t="shared" si="15"/>
        <v>40.57560393677304</v>
      </c>
      <c r="G46" s="77">
        <f t="shared" si="15"/>
        <v>0.10438413361169101</v>
      </c>
      <c r="H46" s="77">
        <f t="shared" si="15"/>
        <v>11.452430659111243</v>
      </c>
      <c r="I46" s="78">
        <f t="shared" si="15"/>
        <v>29.018789144050107</v>
      </c>
      <c r="J46" s="79">
        <f t="shared" si="15"/>
        <v>55.94989561586638</v>
      </c>
      <c r="K46" s="77">
        <f aca="true" t="shared" si="23" ref="K46:U46">K24/$D24*100</f>
        <v>1.6701461377870561</v>
      </c>
      <c r="L46" s="77">
        <f t="shared" si="23"/>
        <v>1.0438413361169103</v>
      </c>
      <c r="M46" s="77">
        <f t="shared" si="23"/>
        <v>4.428869668953176</v>
      </c>
      <c r="N46" s="77">
        <f t="shared" si="23"/>
        <v>16.58216522517149</v>
      </c>
      <c r="O46" s="77">
        <f t="shared" si="23"/>
        <v>0.44736057262153295</v>
      </c>
      <c r="P46" s="77">
        <f t="shared" si="23"/>
        <v>8.8130032806442</v>
      </c>
      <c r="Q46" s="77">
        <f t="shared" si="23"/>
        <v>5.427974947807933</v>
      </c>
      <c r="R46" s="77">
        <f t="shared" si="23"/>
        <v>0.10438413361169101</v>
      </c>
      <c r="S46" s="77">
        <f t="shared" si="23"/>
        <v>3.7578288100208765</v>
      </c>
      <c r="T46" s="77">
        <f t="shared" si="23"/>
        <v>11.452430659111243</v>
      </c>
      <c r="U46" s="80">
        <f t="shared" si="23"/>
        <v>2.2218908440202805</v>
      </c>
      <c r="V46" s="81">
        <f t="shared" si="5"/>
        <v>1.6104980614375188</v>
      </c>
    </row>
    <row r="47" spans="2:22" s="22" customFormat="1" ht="18" customHeight="1">
      <c r="B47" s="106"/>
      <c r="C47" s="38">
        <f t="shared" si="6"/>
        <v>18</v>
      </c>
      <c r="D47" s="75">
        <f t="shared" si="1"/>
        <v>100</v>
      </c>
      <c r="E47" s="76">
        <f t="shared" si="15"/>
        <v>1.0957734452824819</v>
      </c>
      <c r="F47" s="75">
        <f t="shared" si="15"/>
        <v>42.69247189412267</v>
      </c>
      <c r="G47" s="77">
        <f t="shared" si="15"/>
        <v>0.042692471894122674</v>
      </c>
      <c r="H47" s="77">
        <f t="shared" si="15"/>
        <v>10.445424790095347</v>
      </c>
      <c r="I47" s="78">
        <f t="shared" si="15"/>
        <v>32.2043546321332</v>
      </c>
      <c r="J47" s="79">
        <f t="shared" si="15"/>
        <v>54.40444001707699</v>
      </c>
      <c r="K47" s="77">
        <f aca="true" t="shared" si="24" ref="K47:U47">K25/$D25*100</f>
        <v>1.6934680518001992</v>
      </c>
      <c r="L47" s="77">
        <f t="shared" si="24"/>
        <v>1.4088515725060482</v>
      </c>
      <c r="M47" s="77">
        <f t="shared" si="24"/>
        <v>4.7246335562829085</v>
      </c>
      <c r="N47" s="77">
        <f t="shared" si="24"/>
        <v>15.426213177742992</v>
      </c>
      <c r="O47" s="77">
        <f t="shared" si="24"/>
        <v>0.611925430482425</v>
      </c>
      <c r="P47" s="77">
        <f t="shared" si="24"/>
        <v>7.826953180589157</v>
      </c>
      <c r="Q47" s="77">
        <f t="shared" si="24"/>
        <v>5.379251458659456</v>
      </c>
      <c r="R47" s="77">
        <f t="shared" si="24"/>
        <v>0.3273089511882738</v>
      </c>
      <c r="S47" s="77">
        <f t="shared" si="24"/>
        <v>4.496940372847588</v>
      </c>
      <c r="T47" s="77">
        <f t="shared" si="24"/>
        <v>10.103885014942366</v>
      </c>
      <c r="U47" s="80">
        <f t="shared" si="24"/>
        <v>2.405009250035577</v>
      </c>
      <c r="V47" s="81">
        <f t="shared" si="5"/>
        <v>1.8073146435178595</v>
      </c>
    </row>
    <row r="48" spans="2:22" s="22" customFormat="1" ht="18" customHeight="1" thickBot="1">
      <c r="B48" s="107"/>
      <c r="C48" s="58">
        <f t="shared" si="6"/>
        <v>19</v>
      </c>
      <c r="D48" s="82">
        <f t="shared" si="1"/>
        <v>100</v>
      </c>
      <c r="E48" s="83">
        <f t="shared" si="15"/>
        <v>0.94313832695462</v>
      </c>
      <c r="F48" s="84">
        <f t="shared" si="15"/>
        <v>44.05412793876435</v>
      </c>
      <c r="G48" s="85">
        <f t="shared" si="15"/>
        <v>0.16402405686167304</v>
      </c>
      <c r="H48" s="85">
        <f t="shared" si="15"/>
        <v>8.96664844177146</v>
      </c>
      <c r="I48" s="82">
        <f t="shared" si="15"/>
        <v>34.92345544013122</v>
      </c>
      <c r="J48" s="86">
        <f t="shared" si="15"/>
        <v>53.6768726079825</v>
      </c>
      <c r="K48" s="85">
        <f aca="true" t="shared" si="25" ref="K48:U48">K26/$D26*100</f>
        <v>2.0639693821760523</v>
      </c>
      <c r="L48" s="85">
        <f t="shared" si="25"/>
        <v>1.3942044833242209</v>
      </c>
      <c r="M48" s="85">
        <f t="shared" si="25"/>
        <v>4.223619464188081</v>
      </c>
      <c r="N48" s="85">
        <f t="shared" si="25"/>
        <v>14.967195188627667</v>
      </c>
      <c r="O48" s="85">
        <f t="shared" si="25"/>
        <v>0.5604155276107162</v>
      </c>
      <c r="P48" s="85">
        <f t="shared" si="25"/>
        <v>7.54510661563696</v>
      </c>
      <c r="Q48" s="85">
        <f t="shared" si="25"/>
        <v>5.440131219245489</v>
      </c>
      <c r="R48" s="85">
        <f t="shared" si="25"/>
        <v>0.28704209950792786</v>
      </c>
      <c r="S48" s="85">
        <f t="shared" si="25"/>
        <v>3.909240021869874</v>
      </c>
      <c r="T48" s="85">
        <f t="shared" si="25"/>
        <v>10.470202296336796</v>
      </c>
      <c r="U48" s="87">
        <f t="shared" si="25"/>
        <v>2.8157463094587207</v>
      </c>
      <c r="V48" s="88">
        <f t="shared" si="5"/>
        <v>1.3258611262985238</v>
      </c>
    </row>
    <row r="49" s="22" customFormat="1" ht="15" customHeight="1">
      <c r="C49" s="22" t="s">
        <v>31</v>
      </c>
    </row>
    <row r="50" spans="3:9" s="22" customFormat="1" ht="15" customHeight="1">
      <c r="C50" s="22" t="s">
        <v>33</v>
      </c>
      <c r="I50" s="23"/>
    </row>
    <row r="51" ht="15" customHeight="1">
      <c r="C51" s="22"/>
    </row>
    <row r="52" ht="15" customHeight="1">
      <c r="C52" s="22"/>
    </row>
    <row r="53" ht="15" customHeight="1">
      <c r="C53" s="22"/>
    </row>
  </sheetData>
  <sheetProtection/>
  <mergeCells count="31">
    <mergeCell ref="B3:C5"/>
    <mergeCell ref="Q4:Q6"/>
    <mergeCell ref="H4:H6"/>
    <mergeCell ref="N4:N6"/>
    <mergeCell ref="J3:U3"/>
    <mergeCell ref="R4:R6"/>
    <mergeCell ref="L4:L6"/>
    <mergeCell ref="P4:P6"/>
    <mergeCell ref="D3:D6"/>
    <mergeCell ref="E4:E6"/>
    <mergeCell ref="B44:B48"/>
    <mergeCell ref="B7:B11"/>
    <mergeCell ref="B12:B16"/>
    <mergeCell ref="B17:B21"/>
    <mergeCell ref="B22:B26"/>
    <mergeCell ref="B34:B38"/>
    <mergeCell ref="B39:B43"/>
    <mergeCell ref="B29:B33"/>
    <mergeCell ref="O4:O6"/>
    <mergeCell ref="F4:F6"/>
    <mergeCell ref="G4:G6"/>
    <mergeCell ref="F3:I3"/>
    <mergeCell ref="K4:K6"/>
    <mergeCell ref="M4:M6"/>
    <mergeCell ref="J4:J6"/>
    <mergeCell ref="I4:I6"/>
    <mergeCell ref="U2:V2"/>
    <mergeCell ref="S4:S6"/>
    <mergeCell ref="V3:V6"/>
    <mergeCell ref="U4:U5"/>
    <mergeCell ref="T4:T6"/>
  </mergeCells>
  <printOptions horizontalCentered="1" verticalCentered="1"/>
  <pageMargins left="0.4330708661417323" right="0.4724409448818898" top="0" bottom="0" header="0" footer="0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2008-03-17T11:08:18Z</cp:lastPrinted>
  <dcterms:created xsi:type="dcterms:W3CDTF">2000-11-10T04:44:28Z</dcterms:created>
  <dcterms:modified xsi:type="dcterms:W3CDTF">2008-03-17T11:08:23Z</dcterms:modified>
  <cp:category/>
  <cp:version/>
  <cp:contentType/>
  <cp:contentStatus/>
</cp:coreProperties>
</file>